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2\"/>
    </mc:Choice>
  </mc:AlternateContent>
  <xr:revisionPtr revIDLastSave="0" documentId="13_ncr:1_{AE9F0A90-FFC1-4761-8185-6EC0E8F891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3" l="1"/>
  <c r="B13" i="3"/>
  <c r="B12" i="3"/>
  <c r="B9" i="3"/>
  <c r="J32" i="3"/>
  <c r="J28" i="3"/>
  <c r="J48" i="3" s="1"/>
  <c r="O32" i="3"/>
  <c r="N32" i="3"/>
  <c r="O28" i="3"/>
  <c r="N28" i="3"/>
  <c r="I32" i="3"/>
  <c r="N44" i="3"/>
  <c r="O48" i="3" l="1"/>
  <c r="N42" i="3"/>
  <c r="N40" i="3"/>
  <c r="N38" i="3"/>
  <c r="N48" i="3" s="1"/>
  <c r="D15" i="3"/>
  <c r="D17" i="3" s="1"/>
  <c r="C15" i="3"/>
  <c r="C17" i="3" s="1"/>
  <c r="D23" i="1" l="1"/>
  <c r="D25" i="1" s="1"/>
  <c r="E23" i="1"/>
  <c r="E25" i="1" s="1"/>
  <c r="C23" i="1"/>
  <c r="C25" i="1" s="1"/>
  <c r="B25" i="4"/>
  <c r="C25" i="4"/>
  <c r="E25" i="4"/>
  <c r="G25" i="4"/>
  <c r="E46" i="1"/>
  <c r="E44" i="1"/>
  <c r="E41" i="1"/>
  <c r="E39" i="1"/>
  <c r="E33" i="1"/>
  <c r="E29" i="1"/>
  <c r="D46" i="1"/>
  <c r="D44" i="1"/>
  <c r="D41" i="1"/>
  <c r="D39" i="1"/>
  <c r="D33" i="1"/>
  <c r="D29" i="1"/>
  <c r="C44" i="1"/>
  <c r="C46" i="1"/>
  <c r="C41" i="1"/>
  <c r="C39" i="1"/>
  <c r="C33" i="1"/>
  <c r="C29" i="1"/>
  <c r="C26" i="4" l="1"/>
  <c r="E43" i="1"/>
  <c r="C28" i="1"/>
  <c r="D28" i="1"/>
  <c r="C43" i="1"/>
  <c r="E28" i="1"/>
  <c r="D43" i="1"/>
  <c r="M32" i="3"/>
  <c r="M28" i="3"/>
  <c r="I44" i="3"/>
  <c r="I38" i="3"/>
  <c r="I28" i="3"/>
  <c r="E32" i="3"/>
  <c r="E38" i="3"/>
  <c r="E40" i="3"/>
  <c r="E42" i="3"/>
  <c r="E44" i="3"/>
  <c r="F28" i="3"/>
  <c r="F48" i="3" s="1"/>
  <c r="H32" i="3"/>
  <c r="H28" i="3"/>
  <c r="H44" i="3"/>
  <c r="D32" i="3"/>
  <c r="D38" i="3"/>
  <c r="H48" i="3" l="1"/>
  <c r="M48" i="3"/>
  <c r="E52" i="1"/>
  <c r="C52" i="1"/>
  <c r="D52" i="1"/>
  <c r="I48" i="3"/>
  <c r="E48" i="3"/>
  <c r="D48" i="3"/>
  <c r="B15" i="3" l="1"/>
  <c r="B17" i="3" s="1"/>
  <c r="C29" i="4" l="1"/>
</calcChain>
</file>

<file path=xl/sharedStrings.xml><?xml version="1.0" encoding="utf-8"?>
<sst xmlns="http://schemas.openxmlformats.org/spreadsheetml/2006/main" count="182" uniqueCount="146">
  <si>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</si>
  <si>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</si>
  <si>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</si>
  <si>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</si>
  <si>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</si>
  <si>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</si>
  <si>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</si>
  <si>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</si>
  <si>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</si>
  <si>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</si>
  <si>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</si>
  <si>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</si>
  <si>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</si>
  <si>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</si>
  <si>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</si>
  <si>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</si>
  <si>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</si>
  <si>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</si>
  <si>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</si>
  <si>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</si>
  <si>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</si>
  <si>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</si>
  <si>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</si>
  <si>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</si>
  <si>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</si>
  <si>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</si>
  <si>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</si>
  <si>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</si>
  <si>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</si>
  <si>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</si>
  <si>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</si>
  <si>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</si>
  <si>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</si>
  <si>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</si>
  <si>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</si>
  <si>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</si>
  <si>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</si>
  <si>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</si>
  <si>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</si>
  <si>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</si>
  <si>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</si>
  <si>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</si>
  <si>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</si>
  <si>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</si>
  <si>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</si>
  <si>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</si>
  <si>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</si>
  <si>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</si>
  <si>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</si>
  <si>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</si>
  <si>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</si>
  <si>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</si>
  <si>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</si>
  <si>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</si>
  <si>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</si>
  <si>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</si>
  <si>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</si>
  <si>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</si>
  <si>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</si>
  <si>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</si>
  <si>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</si>
  <si>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</si>
  <si>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</si>
  <si>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</si>
  <si>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</si>
  <si>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Donacije od pravnih i fizičkih osoba 663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</si>
  <si>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</si>
  <si>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</si>
  <si>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</si>
  <si>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</si>
  <si>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</si>
  <si>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</si>
  <si>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</si>
  <si>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</si>
  <si>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</si>
  <si>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</si>
  <si>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</si>
  <si>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</si>
  <si>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</si>
  <si>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</si>
  <si>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</si>
  <si>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</si>
  <si>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Vlastiti</t>
  </si>
  <si>
    <t>Prihodi iz proračuna za redovnu djelatnost-grad- dec</t>
  </si>
  <si>
    <t>Glazbena škola Josipa Runjanina Vinkovci</t>
  </si>
  <si>
    <t>* gradski proračun</t>
  </si>
  <si>
    <t>GLAZBENA ŠOLA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</si>
  <si>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</si>
  <si>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</si>
  <si>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</si>
  <si>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</si>
  <si>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</si>
  <si>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Pomoći pror.koris.iz proračuna koji im nije nadležan-ŽUPANIJA</t>
  </si>
  <si>
    <t>Županija</t>
  </si>
  <si>
    <t>Grad Vinkovci</t>
  </si>
  <si>
    <t>Donacije od pravnih i fizičkih osoba izvan općeg proračuna 663</t>
  </si>
  <si>
    <t>* državni proračun- MZO (plaće)</t>
  </si>
  <si>
    <t>Pomoći pror.koris.iz proračuna koji im nije nadležan-MZOŠ (plaće)</t>
  </si>
  <si>
    <t>UKUPNO</t>
  </si>
  <si>
    <t>65264, 66151</t>
  </si>
  <si>
    <t>Plan 2022.</t>
  </si>
  <si>
    <t xml:space="preserve">Plan za 2022. </t>
  </si>
  <si>
    <t>Naknade troškova osobama izvan radnog odnosa</t>
  </si>
  <si>
    <t>* državni proračun- Ministarstvo</t>
  </si>
  <si>
    <t>Pomoći od izvanproračunskog korisnika temeljem prijenosa EU sredstava (HZZ pripravništvo)</t>
  </si>
  <si>
    <t>Ostali prihodi</t>
  </si>
  <si>
    <t>Prihodi od pozitivnih tečajnih razlika</t>
  </si>
  <si>
    <t>Vlastiti prihodi 65264, 66151, 64151, 68311</t>
  </si>
  <si>
    <t xml:space="preserve">Projekcija za 2023. </t>
  </si>
  <si>
    <t>___________________</t>
  </si>
  <si>
    <t xml:space="preserve">(Dinka Peti, mag.mus.) </t>
  </si>
  <si>
    <t>Plan 2023.</t>
  </si>
  <si>
    <t xml:space="preserve">Plan za 2023. </t>
  </si>
  <si>
    <t>Višak iz 2021. godine</t>
  </si>
  <si>
    <t xml:space="preserve">Plan za 2024. </t>
  </si>
  <si>
    <t>Ravnateljica:</t>
  </si>
  <si>
    <t>Plan 2024.</t>
  </si>
  <si>
    <t xml:space="preserve">Projekcija za 2024. </t>
  </si>
  <si>
    <t xml:space="preserve">FINANCIJSKI PLAN - Prihodi i primici za 2022. </t>
  </si>
  <si>
    <t>2022.</t>
  </si>
  <si>
    <t>Plan za 2022.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</si>
  <si>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</si>
  <si>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</si>
  <si>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</si>
  <si>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</si>
  <si>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</si>
  <si>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</si>
  <si>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</si>
  <si>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</si>
  <si>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</si>
  <si>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*kapitalna ulaganja grad</t>
  </si>
  <si>
    <t>* državni proračun - MZO (knjige)</t>
  </si>
  <si>
    <t>Tekući prijenosi između proračunskih korisnika istog proračuna temeljem prijenosa EU sredstava -ministarstvo</t>
  </si>
  <si>
    <t>Tekući prijenosi između proračunskih korisnika istog proračuna temeljem prijenosa EU sredstava -EU</t>
  </si>
  <si>
    <t>Ukupni rashodi poslovanja i za nefinancijsku imovinu</t>
  </si>
  <si>
    <t>* državni proračun - MZO (asistenti)</t>
  </si>
  <si>
    <t>639311</t>
  </si>
  <si>
    <t>639312</t>
  </si>
  <si>
    <t>63612</t>
  </si>
  <si>
    <t>Pomoći-ministarstvo</t>
  </si>
  <si>
    <t>Pomoći-asistenti</t>
  </si>
  <si>
    <t>Tekući prijenosi između proračunskih korisnika temelejm EU sredstava 639311</t>
  </si>
  <si>
    <t>FINANCIJSKI PLAN ZA 2022. GODINU S PREGLEDOM PROJEKCIJA ZA 2023. I 2024.</t>
  </si>
  <si>
    <t>Vinkovci, studeni 2021.g.</t>
  </si>
  <si>
    <t>Datum: 26.11.2021.</t>
  </si>
  <si>
    <t xml:space="preserve">FINANCIJSKI PLAN ZA 2022. GODINU S PREGLEDOM PROJEKCIJA ZA 2023. I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</si>
</sst>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5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0"/>
      <name val="Arial"/>
      <family val="2"/>
      <charset val="238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  <font>
      <b/>
      <i/>
      <sz val="11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4"/>
      <name val="Times New Roman"/>
      <family val="1"/>
    </font>
    <font>
      <sz val="20"/>
      <name val="Times New Roman"/>
      <family val="1"/>
    </font>
    <font>
      <sz val="11"/>
      <name val="Times New Roman"/>
      <family val="1"/>
    </font>
    <font>
      <sz val="16"/>
      <name val="Arial"/>
      <family val="2"/>
      <charset val="238"/>
    </font>
    <font>
      <sz val="16"/>
      <name val="Times New Roman"/>
      <family val="1"/>
    </font>
    <font>
      <i/>
      <sz val="16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8"/>
      <name val="Arial"/>
      <family val="2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sz val="18"/>
      <name val="Times New Roman"/>
      <family val="1"/>
    </font>
    <font>
      <b/>
      <sz val="18"/>
      <name val="Times New Roman"/>
      <family val="1"/>
      <charset val="238"/>
    </font>
    <font>
      <i/>
      <sz val="18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164" fontId="11" fillId="0" borderId="0" applyFont="0" applyFill="0" applyBorder="0" applyAlignment="0" applyProtection="0"/>
    <xf numFmtId="0" fontId="1" fillId="0" borderId="0"/>
  </cellStyleXfs>
  <cellXfs count="345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49" fontId="4" fillId="0" borderId="0" xfId="1" applyNumberFormat="1" applyFont="1" applyAlignment="1">
      <alignment horizontal="center" wrapText="1"/>
    </xf>
    <xf numFmtId="0" fontId="5" fillId="4" borderId="1" xfId="1" applyFont="1" applyFill="1" applyBorder="1"/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26" xfId="0" quotePrefix="1" applyNumberFormat="1" applyFont="1" applyBorder="1" applyAlignment="1">
      <alignment horizontal="left"/>
    </xf>
    <xf numFmtId="3" fontId="15" fillId="0" borderId="0" xfId="0" applyNumberFormat="1" applyFont="1" applyBorder="1"/>
    <xf numFmtId="3" fontId="15" fillId="0" borderId="0" xfId="0" applyNumberFormat="1" applyFont="1"/>
    <xf numFmtId="3" fontId="2" fillId="0" borderId="0" xfId="0" applyNumberFormat="1" applyFont="1" applyAlignment="1">
      <alignment horizontal="left"/>
    </xf>
    <xf numFmtId="3" fontId="9" fillId="0" borderId="0" xfId="0" quotePrefix="1" applyNumberFormat="1" applyFont="1" applyAlignment="1">
      <alignment horizontal="left"/>
    </xf>
    <xf numFmtId="0" fontId="17" fillId="0" borderId="0" xfId="0" applyNumberFormat="1" applyFont="1" applyAlignment="1">
      <alignment horizontal="center" vertical="center"/>
    </xf>
    <xf numFmtId="164" fontId="15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19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0" fontId="20" fillId="0" borderId="0" xfId="0" applyNumberFormat="1" applyFont="1" applyBorder="1" applyAlignment="1">
      <alignment horizontal="center" wrapText="1"/>
    </xf>
    <xf numFmtId="3" fontId="1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24" fillId="0" borderId="0" xfId="0" applyFont="1"/>
    <xf numFmtId="3" fontId="17" fillId="0" borderId="0" xfId="0" applyNumberFormat="1" applyFont="1" applyAlignment="1">
      <alignment horizontal="center" vertical="center"/>
    </xf>
    <xf numFmtId="3" fontId="20" fillId="0" borderId="0" xfId="0" applyNumberFormat="1" applyFont="1"/>
    <xf numFmtId="3" fontId="16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4" fillId="4" borderId="0" xfId="0" applyFont="1" applyFill="1" applyAlignment="1">
      <alignment wrapText="1"/>
    </xf>
    <xf numFmtId="0" fontId="25" fillId="0" borderId="0" xfId="0" applyFont="1"/>
    <xf numFmtId="0" fontId="21" fillId="6" borderId="31" xfId="0" applyFont="1" applyFill="1" applyBorder="1"/>
    <xf numFmtId="0" fontId="0" fillId="6" borderId="0" xfId="0" applyFill="1"/>
    <xf numFmtId="4" fontId="5" fillId="4" borderId="1" xfId="1" applyNumberFormat="1" applyFont="1" applyFill="1" applyBorder="1" applyAlignment="1">
      <alignment horizontal="right"/>
    </xf>
    <xf numFmtId="3" fontId="26" fillId="4" borderId="0" xfId="0" applyNumberFormat="1" applyFont="1" applyFill="1" applyBorder="1" applyAlignment="1">
      <alignment horizontal="center"/>
    </xf>
    <xf numFmtId="4" fontId="26" fillId="4" borderId="0" xfId="0" applyNumberFormat="1" applyFont="1" applyFill="1" applyBorder="1"/>
    <xf numFmtId="3" fontId="15" fillId="4" borderId="0" xfId="0" applyNumberFormat="1" applyFont="1" applyFill="1"/>
    <xf numFmtId="164" fontId="9" fillId="4" borderId="0" xfId="3" applyFont="1" applyFill="1" applyBorder="1"/>
    <xf numFmtId="3" fontId="7" fillId="4" borderId="0" xfId="0" applyNumberFormat="1" applyFont="1" applyFill="1"/>
    <xf numFmtId="0" fontId="24" fillId="0" borderId="0" xfId="0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27" fillId="0" borderId="0" xfId="0" applyNumberFormat="1" applyFont="1" applyAlignment="1">
      <alignment wrapText="1"/>
    </xf>
    <xf numFmtId="0" fontId="6" fillId="0" borderId="8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0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6" fillId="0" borderId="22" xfId="0" applyNumberFormat="1" applyFont="1" applyBorder="1" applyAlignment="1">
      <alignment horizontal="center"/>
    </xf>
    <xf numFmtId="49" fontId="6" fillId="0" borderId="8" xfId="0" applyNumberFormat="1" applyFont="1" applyFill="1" applyBorder="1" applyAlignment="1">
      <alignment horizontal="center" shrinkToFit="1"/>
    </xf>
    <xf numFmtId="49" fontId="6" fillId="0" borderId="1" xfId="0" applyNumberFormat="1" applyFont="1" applyBorder="1" applyAlignment="1">
      <alignment horizontal="center" shrinkToFit="1"/>
    </xf>
    <xf numFmtId="3" fontId="8" fillId="4" borderId="0" xfId="0" applyNumberFormat="1" applyFont="1" applyFill="1" applyBorder="1"/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Font="1"/>
    <xf numFmtId="3" fontId="6" fillId="0" borderId="0" xfId="0" applyNumberFormat="1" applyFont="1" applyBorder="1"/>
    <xf numFmtId="0" fontId="23" fillId="1" borderId="29" xfId="0" applyFont="1" applyFill="1" applyBorder="1" applyAlignment="1">
      <alignment horizontal="center"/>
    </xf>
    <xf numFmtId="0" fontId="23" fillId="1" borderId="21" xfId="0" applyFont="1" applyFill="1" applyBorder="1" applyAlignment="1">
      <alignment horizontal="right" vertical="center" wrapText="1"/>
    </xf>
    <xf numFmtId="0" fontId="23" fillId="0" borderId="2" xfId="0" applyFont="1" applyFill="1" applyBorder="1" applyAlignment="1">
      <alignment horizontal="left" wrapText="1"/>
    </xf>
    <xf numFmtId="4" fontId="24" fillId="0" borderId="1" xfId="0" applyNumberFormat="1" applyFont="1" applyFill="1" applyBorder="1"/>
    <xf numFmtId="4" fontId="24" fillId="4" borderId="1" xfId="0" applyNumberFormat="1" applyFont="1" applyFill="1" applyBorder="1"/>
    <xf numFmtId="4" fontId="24" fillId="0" borderId="20" xfId="0" applyNumberFormat="1" applyFont="1" applyFill="1" applyBorder="1"/>
    <xf numFmtId="0" fontId="10" fillId="0" borderId="0" xfId="0" applyFont="1"/>
    <xf numFmtId="3" fontId="17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4" fontId="8" fillId="4" borderId="1" xfId="0" applyNumberFormat="1" applyFont="1" applyFill="1" applyBorder="1"/>
    <xf numFmtId="4" fontId="6" fillId="4" borderId="8" xfId="0" applyNumberFormat="1" applyFont="1" applyFill="1" applyBorder="1"/>
    <xf numFmtId="4" fontId="6" fillId="4" borderId="1" xfId="0" applyNumberFormat="1" applyFont="1" applyFill="1" applyBorder="1"/>
    <xf numFmtId="4" fontId="6" fillId="4" borderId="30" xfId="0" applyNumberFormat="1" applyFont="1" applyFill="1" applyBorder="1"/>
    <xf numFmtId="4" fontId="6" fillId="4" borderId="22" xfId="0" applyNumberFormat="1" applyFont="1" applyFill="1" applyBorder="1"/>
    <xf numFmtId="4" fontId="6" fillId="0" borderId="8" xfId="0" applyNumberFormat="1" applyFont="1" applyBorder="1"/>
    <xf numFmtId="4" fontId="6" fillId="0" borderId="1" xfId="0" applyNumberFormat="1" applyFont="1" applyBorder="1"/>
    <xf numFmtId="4" fontId="6" fillId="0" borderId="30" xfId="0" applyNumberFormat="1" applyFont="1" applyBorder="1"/>
    <xf numFmtId="3" fontId="2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24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4" fontId="8" fillId="3" borderId="1" xfId="3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center" wrapText="1"/>
    </xf>
    <xf numFmtId="4" fontId="8" fillId="3" borderId="20" xfId="3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 wrapText="1"/>
    </xf>
    <xf numFmtId="4" fontId="8" fillId="4" borderId="30" xfId="0" applyNumberFormat="1" applyFont="1" applyFill="1" applyBorder="1"/>
    <xf numFmtId="4" fontId="8" fillId="4" borderId="8" xfId="0" applyNumberFormat="1" applyFont="1" applyFill="1" applyBorder="1"/>
    <xf numFmtId="0" fontId="8" fillId="3" borderId="35" xfId="0" applyNumberFormat="1" applyFont="1" applyFill="1" applyBorder="1" applyAlignment="1">
      <alignment horizontal="center"/>
    </xf>
    <xf numFmtId="0" fontId="8" fillId="3" borderId="23" xfId="0" applyNumberFormat="1" applyFont="1" applyFill="1" applyBorder="1" applyAlignment="1">
      <alignment horizontal="center"/>
    </xf>
    <xf numFmtId="4" fontId="8" fillId="3" borderId="23" xfId="0" applyNumberFormat="1" applyFont="1" applyFill="1" applyBorder="1"/>
    <xf numFmtId="4" fontId="8" fillId="3" borderId="37" xfId="0" applyNumberFormat="1" applyFont="1" applyFill="1" applyBorder="1"/>
    <xf numFmtId="0" fontId="8" fillId="7" borderId="35" xfId="0" quotePrefix="1" applyNumberFormat="1" applyFont="1" applyFill="1" applyBorder="1" applyAlignment="1">
      <alignment horizontal="center" vertical="center" wrapText="1"/>
    </xf>
    <xf numFmtId="0" fontId="8" fillId="7" borderId="23" xfId="0" applyNumberFormat="1" applyFont="1" applyFill="1" applyBorder="1" applyAlignment="1">
      <alignment horizontal="center" vertical="center" wrapText="1"/>
    </xf>
    <xf numFmtId="3" fontId="8" fillId="7" borderId="23" xfId="0" applyNumberFormat="1" applyFont="1" applyFill="1" applyBorder="1" applyAlignment="1">
      <alignment horizontal="center" vertical="center" wrapText="1"/>
    </xf>
    <xf numFmtId="3" fontId="8" fillId="7" borderId="37" xfId="0" applyNumberFormat="1" applyFont="1" applyFill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wrapText="1"/>
    </xf>
    <xf numFmtId="0" fontId="8" fillId="3" borderId="23" xfId="0" applyNumberFormat="1" applyFont="1" applyFill="1" applyBorder="1" applyAlignment="1">
      <alignment horizontal="center" wrapText="1"/>
    </xf>
    <xf numFmtId="0" fontId="8" fillId="3" borderId="23" xfId="0" applyNumberFormat="1" applyFont="1" applyFill="1" applyBorder="1" applyAlignment="1">
      <alignment horizontal="center" wrapText="1" shrinkToFit="1"/>
    </xf>
    <xf numFmtId="49" fontId="6" fillId="0" borderId="30" xfId="0" applyNumberFormat="1" applyFont="1" applyBorder="1" applyAlignment="1">
      <alignment horizontal="center" shrinkToFit="1"/>
    </xf>
    <xf numFmtId="4" fontId="8" fillId="7" borderId="23" xfId="0" applyNumberFormat="1" applyFont="1" applyFill="1" applyBorder="1"/>
    <xf numFmtId="4" fontId="8" fillId="7" borderId="37" xfId="0" applyNumberFormat="1" applyFont="1" applyFill="1" applyBorder="1"/>
    <xf numFmtId="0" fontId="6" fillId="0" borderId="7" xfId="0" applyNumberFormat="1" applyFont="1" applyBorder="1" applyAlignment="1">
      <alignment horizontal="center"/>
    </xf>
    <xf numFmtId="4" fontId="8" fillId="4" borderId="18" xfId="0" applyNumberFormat="1" applyFont="1" applyFill="1" applyBorder="1"/>
    <xf numFmtId="0" fontId="6" fillId="0" borderId="2" xfId="0" applyNumberFormat="1" applyFont="1" applyBorder="1" applyAlignment="1">
      <alignment horizontal="center"/>
    </xf>
    <xf numFmtId="4" fontId="8" fillId="4" borderId="20" xfId="0" applyNumberFormat="1" applyFont="1" applyFill="1" applyBorder="1"/>
    <xf numFmtId="0" fontId="6" fillId="0" borderId="3" xfId="0" applyNumberFormat="1" applyFont="1" applyBorder="1" applyAlignment="1">
      <alignment horizontal="center"/>
    </xf>
    <xf numFmtId="4" fontId="8" fillId="4" borderId="34" xfId="0" applyNumberFormat="1" applyFont="1" applyFill="1" applyBorder="1"/>
    <xf numFmtId="0" fontId="6" fillId="0" borderId="11" xfId="0" applyNumberFormat="1" applyFont="1" applyBorder="1" applyAlignment="1">
      <alignment horizontal="center"/>
    </xf>
    <xf numFmtId="4" fontId="8" fillId="4" borderId="41" xfId="0" applyNumberFormat="1" applyFont="1" applyFill="1" applyBorder="1"/>
    <xf numFmtId="0" fontId="6" fillId="0" borderId="7" xfId="0" applyNumberFormat="1" applyFont="1" applyFill="1" applyBorder="1" applyAlignment="1">
      <alignment horizontal="center"/>
    </xf>
    <xf numFmtId="3" fontId="2" fillId="7" borderId="35" xfId="0" applyNumberFormat="1" applyFont="1" applyFill="1" applyBorder="1" applyAlignment="1">
      <alignment horizontal="center"/>
    </xf>
    <xf numFmtId="4" fontId="2" fillId="7" borderId="37" xfId="0" applyNumberFormat="1" applyFont="1" applyFill="1" applyBorder="1"/>
    <xf numFmtId="0" fontId="3" fillId="7" borderId="31" xfId="0" applyFont="1" applyFill="1" applyBorder="1"/>
    <xf numFmtId="0" fontId="0" fillId="7" borderId="25" xfId="0" applyFill="1" applyBorder="1"/>
    <xf numFmtId="4" fontId="8" fillId="7" borderId="14" xfId="0" applyNumberFormat="1" applyFont="1" applyFill="1" applyBorder="1" applyAlignment="1">
      <alignment horizontal="center" wrapText="1"/>
    </xf>
    <xf numFmtId="4" fontId="8" fillId="7" borderId="24" xfId="0" applyNumberFormat="1" applyFont="1" applyFill="1" applyBorder="1" applyAlignment="1">
      <alignment horizontal="left"/>
    </xf>
    <xf numFmtId="0" fontId="8" fillId="7" borderId="29" xfId="0" applyFont="1" applyFill="1" applyBorder="1" applyAlignment="1">
      <alignment horizontal="center" wrapText="1"/>
    </xf>
    <xf numFmtId="4" fontId="8" fillId="7" borderId="39" xfId="0" applyNumberFormat="1" applyFont="1" applyFill="1" applyBorder="1" applyAlignment="1"/>
    <xf numFmtId="3" fontId="5" fillId="4" borderId="1" xfId="1" applyNumberFormat="1" applyFont="1" applyFill="1" applyBorder="1" applyAlignment="1">
      <alignment horizontal="right"/>
    </xf>
    <xf numFmtId="4" fontId="5" fillId="4" borderId="20" xfId="1" applyNumberFormat="1" applyFont="1" applyFill="1" applyBorder="1" applyAlignment="1">
      <alignment horizontal="right"/>
    </xf>
    <xf numFmtId="0" fontId="5" fillId="2" borderId="38" xfId="1" applyFont="1" applyFill="1" applyBorder="1"/>
    <xf numFmtId="49" fontId="5" fillId="4" borderId="28" xfId="1" applyNumberFormat="1" applyFont="1" applyFill="1" applyBorder="1" applyAlignment="1">
      <alignment horizontal="right" wrapText="1"/>
    </xf>
    <xf numFmtId="4" fontId="5" fillId="4" borderId="5" xfId="1" applyNumberFormat="1" applyFont="1" applyFill="1" applyBorder="1" applyAlignment="1">
      <alignment horizontal="right" wrapText="1"/>
    </xf>
    <xf numFmtId="4" fontId="5" fillId="4" borderId="33" xfId="1" applyNumberFormat="1" applyFont="1" applyFill="1" applyBorder="1" applyAlignment="1">
      <alignment horizontal="right" wrapText="1"/>
    </xf>
    <xf numFmtId="0" fontId="5" fillId="2" borderId="19" xfId="1" applyFont="1" applyFill="1" applyBorder="1"/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20" xfId="1" applyNumberFormat="1" applyFont="1" applyFill="1" applyBorder="1" applyAlignment="1">
      <alignment horizontal="right" wrapText="1"/>
    </xf>
    <xf numFmtId="0" fontId="5" fillId="2" borderId="19" xfId="1" applyFont="1" applyFill="1" applyBorder="1" applyAlignment="1">
      <alignment wrapText="1"/>
    </xf>
    <xf numFmtId="3" fontId="5" fillId="2" borderId="2" xfId="1" applyNumberFormat="1" applyFont="1" applyFill="1" applyBorder="1" applyAlignment="1">
      <alignment horizontal="left"/>
    </xf>
    <xf numFmtId="0" fontId="32" fillId="2" borderId="2" xfId="1" applyNumberFormat="1" applyFont="1" applyFill="1" applyBorder="1" applyAlignment="1">
      <alignment horizontal="left"/>
    </xf>
    <xf numFmtId="0" fontId="27" fillId="0" borderId="21" xfId="1" applyFont="1" applyBorder="1" applyAlignment="1">
      <alignment wrapText="1"/>
    </xf>
    <xf numFmtId="0" fontId="33" fillId="0" borderId="0" xfId="1" applyFont="1" applyBorder="1"/>
    <xf numFmtId="3" fontId="27" fillId="0" borderId="0" xfId="1" applyNumberFormat="1" applyFont="1" applyBorder="1"/>
    <xf numFmtId="3" fontId="27" fillId="0" borderId="46" xfId="1" applyNumberFormat="1" applyFont="1" applyBorder="1"/>
    <xf numFmtId="0" fontId="34" fillId="8" borderId="35" xfId="1" applyNumberFormat="1" applyFont="1" applyFill="1" applyBorder="1" applyAlignment="1">
      <alignment horizontal="left" wrapText="1"/>
    </xf>
    <xf numFmtId="0" fontId="34" fillId="8" borderId="36" xfId="1" applyNumberFormat="1" applyFont="1" applyFill="1" applyBorder="1" applyAlignment="1">
      <alignment horizontal="left" wrapText="1"/>
    </xf>
    <xf numFmtId="4" fontId="34" fillId="8" borderId="23" xfId="1" applyNumberFormat="1" applyFont="1" applyFill="1" applyBorder="1" applyAlignment="1">
      <alignment horizontal="right" wrapText="1"/>
    </xf>
    <xf numFmtId="4" fontId="34" fillId="8" borderId="37" xfId="1" applyNumberFormat="1" applyFont="1" applyFill="1" applyBorder="1" applyAlignment="1">
      <alignment horizontal="right" wrapText="1"/>
    </xf>
    <xf numFmtId="0" fontId="27" fillId="2" borderId="35" xfId="1" applyNumberFormat="1" applyFont="1" applyFill="1" applyBorder="1" applyAlignment="1">
      <alignment horizontal="left"/>
    </xf>
    <xf numFmtId="3" fontId="27" fillId="2" borderId="23" xfId="1" applyNumberFormat="1" applyFont="1" applyFill="1" applyBorder="1" applyAlignment="1">
      <alignment horizontal="right"/>
    </xf>
    <xf numFmtId="4" fontId="27" fillId="2" borderId="23" xfId="1" applyNumberFormat="1" applyFont="1" applyFill="1" applyBorder="1" applyAlignment="1">
      <alignment horizontal="right"/>
    </xf>
    <xf numFmtId="4" fontId="27" fillId="2" borderId="37" xfId="1" applyNumberFormat="1" applyFont="1" applyFill="1" applyBorder="1" applyAlignment="1">
      <alignment horizontal="right"/>
    </xf>
    <xf numFmtId="0" fontId="35" fillId="2" borderId="7" xfId="1" applyNumberFormat="1" applyFont="1" applyFill="1" applyBorder="1"/>
    <xf numFmtId="0" fontId="35" fillId="4" borderId="8" xfId="1" applyNumberFormat="1" applyFont="1" applyFill="1" applyBorder="1" applyAlignment="1">
      <alignment horizontal="right"/>
    </xf>
    <xf numFmtId="0" fontId="35" fillId="2" borderId="2" xfId="1" applyNumberFormat="1" applyFont="1" applyFill="1" applyBorder="1"/>
    <xf numFmtId="0" fontId="35" fillId="4" borderId="1" xfId="1" applyNumberFormat="1" applyFont="1" applyFill="1" applyBorder="1" applyAlignment="1">
      <alignment horizontal="right"/>
    </xf>
    <xf numFmtId="4" fontId="35" fillId="4" borderId="1" xfId="1" applyNumberFormat="1" applyFont="1" applyFill="1" applyBorder="1" applyAlignment="1">
      <alignment horizontal="right"/>
    </xf>
    <xf numFmtId="4" fontId="35" fillId="4" borderId="20" xfId="1" applyNumberFormat="1" applyFont="1" applyFill="1" applyBorder="1" applyAlignment="1">
      <alignment horizontal="right"/>
    </xf>
    <xf numFmtId="0" fontId="35" fillId="2" borderId="3" xfId="1" applyNumberFormat="1" applyFont="1" applyFill="1" applyBorder="1"/>
    <xf numFmtId="0" fontId="35" fillId="4" borderId="30" xfId="1" applyNumberFormat="1" applyFont="1" applyFill="1" applyBorder="1" applyAlignment="1">
      <alignment horizontal="right"/>
    </xf>
    <xf numFmtId="0" fontId="35" fillId="2" borderId="2" xfId="1" applyNumberFormat="1" applyFont="1" applyFill="1" applyBorder="1" applyAlignment="1">
      <alignment shrinkToFit="1"/>
    </xf>
    <xf numFmtId="0" fontId="35" fillId="2" borderId="11" xfId="1" applyNumberFormat="1" applyFont="1" applyFill="1" applyBorder="1"/>
    <xf numFmtId="0" fontId="33" fillId="4" borderId="22" xfId="1" applyFont="1" applyFill="1" applyBorder="1"/>
    <xf numFmtId="0" fontId="5" fillId="2" borderId="32" xfId="0" applyNumberFormat="1" applyFont="1" applyFill="1" applyBorder="1" applyAlignment="1">
      <alignment horizontal="left" wrapText="1"/>
    </xf>
    <xf numFmtId="0" fontId="27" fillId="2" borderId="43" xfId="1" applyNumberFormat="1" applyFont="1" applyFill="1" applyBorder="1" applyAlignment="1">
      <alignment horizontal="right" wrapText="1"/>
    </xf>
    <xf numFmtId="4" fontId="34" fillId="2" borderId="5" xfId="1" applyNumberFormat="1" applyFont="1" applyFill="1" applyBorder="1" applyAlignment="1">
      <alignment horizontal="right" wrapText="1"/>
    </xf>
    <xf numFmtId="4" fontId="34" fillId="2" borderId="33" xfId="1" applyNumberFormat="1" applyFont="1" applyFill="1" applyBorder="1" applyAlignment="1">
      <alignment horizontal="right" wrapText="1"/>
    </xf>
    <xf numFmtId="0" fontId="5" fillId="2" borderId="44" xfId="0" applyNumberFormat="1" applyFont="1" applyFill="1" applyBorder="1" applyAlignment="1">
      <alignment horizontal="left"/>
    </xf>
    <xf numFmtId="0" fontId="35" fillId="4" borderId="17" xfId="1" applyNumberFormat="1" applyFont="1" applyFill="1" applyBorder="1" applyAlignment="1">
      <alignment horizontal="right" wrapText="1"/>
    </xf>
    <xf numFmtId="0" fontId="35" fillId="4" borderId="9" xfId="1" applyNumberFormat="1" applyFont="1" applyFill="1" applyBorder="1" applyAlignment="1">
      <alignment horizontal="right"/>
    </xf>
    <xf numFmtId="0" fontId="35" fillId="4" borderId="10" xfId="1" applyNumberFormat="1" applyFont="1" applyFill="1" applyBorder="1" applyAlignment="1">
      <alignment horizontal="right"/>
    </xf>
    <xf numFmtId="0" fontId="33" fillId="2" borderId="12" xfId="1" applyFont="1" applyFill="1" applyBorder="1"/>
    <xf numFmtId="0" fontId="33" fillId="4" borderId="13" xfId="1" applyFont="1" applyFill="1" applyBorder="1"/>
    <xf numFmtId="4" fontId="35" fillId="4" borderId="13" xfId="1" applyNumberFormat="1" applyFont="1" applyFill="1" applyBorder="1" applyAlignment="1">
      <alignment horizontal="right"/>
    </xf>
    <xf numFmtId="4" fontId="35" fillId="4" borderId="16" xfId="1" applyNumberFormat="1" applyFont="1" applyFill="1" applyBorder="1" applyAlignment="1">
      <alignment horizontal="right"/>
    </xf>
    <xf numFmtId="0" fontId="34" fillId="7" borderId="14" xfId="1" applyFont="1" applyFill="1" applyBorder="1"/>
    <xf numFmtId="0" fontId="34" fillId="7" borderId="15" xfId="1" applyFont="1" applyFill="1" applyBorder="1"/>
    <xf numFmtId="4" fontId="34" fillId="7" borderId="23" xfId="1" applyNumberFormat="1" applyFont="1" applyFill="1" applyBorder="1"/>
    <xf numFmtId="4" fontId="34" fillId="7" borderId="37" xfId="1" applyNumberFormat="1" applyFont="1" applyFill="1" applyBorder="1"/>
    <xf numFmtId="4" fontId="5" fillId="4" borderId="30" xfId="1" applyNumberFormat="1" applyFont="1" applyFill="1" applyBorder="1" applyAlignment="1">
      <alignment horizontal="right"/>
    </xf>
    <xf numFmtId="4" fontId="5" fillId="4" borderId="30" xfId="1" applyNumberFormat="1" applyFont="1" applyFill="1" applyBorder="1" applyAlignment="1">
      <alignment horizontal="right" wrapText="1"/>
    </xf>
    <xf numFmtId="4" fontId="5" fillId="4" borderId="34" xfId="1" applyNumberFormat="1" applyFont="1" applyFill="1" applyBorder="1" applyAlignment="1">
      <alignment horizontal="right"/>
    </xf>
    <xf numFmtId="3" fontId="27" fillId="8" borderId="38" xfId="1" applyNumberFormat="1" applyFont="1" applyFill="1" applyBorder="1" applyAlignment="1">
      <alignment horizontal="center"/>
    </xf>
    <xf numFmtId="3" fontId="27" fillId="8" borderId="35" xfId="1" applyNumberFormat="1" applyFont="1" applyFill="1" applyBorder="1" applyAlignment="1">
      <alignment horizontal="right"/>
    </xf>
    <xf numFmtId="4" fontId="27" fillId="8" borderId="36" xfId="1" applyNumberFormat="1" applyFont="1" applyFill="1" applyBorder="1" applyAlignment="1">
      <alignment horizontal="right"/>
    </xf>
    <xf numFmtId="4" fontId="27" fillId="8" borderId="37" xfId="1" applyNumberFormat="1" applyFont="1" applyFill="1" applyBorder="1" applyAlignment="1">
      <alignment horizontal="right" wrapText="1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20" xfId="1" applyNumberFormat="1" applyFont="1" applyFill="1" applyBorder="1" applyAlignment="1">
      <alignment horizontal="right" shrinkToFit="1"/>
    </xf>
    <xf numFmtId="4" fontId="5" fillId="4" borderId="22" xfId="1" applyNumberFormat="1" applyFont="1" applyFill="1" applyBorder="1" applyAlignment="1">
      <alignment horizontal="right"/>
    </xf>
    <xf numFmtId="4" fontId="5" fillId="4" borderId="41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5" xfId="1" applyNumberFormat="1" applyFont="1" applyFill="1" applyBorder="1" applyAlignment="1">
      <alignment horizontal="right" wrapText="1"/>
    </xf>
    <xf numFmtId="0" fontId="30" fillId="9" borderId="14" xfId="1" applyFont="1" applyFill="1" applyBorder="1"/>
    <xf numFmtId="49" fontId="31" fillId="9" borderId="23" xfId="1" applyNumberFormat="1" applyFont="1" applyFill="1" applyBorder="1" applyAlignment="1">
      <alignment horizontal="center" wrapText="1"/>
    </xf>
    <xf numFmtId="49" fontId="31" fillId="9" borderId="24" xfId="1" applyNumberFormat="1" applyFont="1" applyFill="1" applyBorder="1" applyAlignment="1">
      <alignment horizontal="center" vertical="center" wrapText="1"/>
    </xf>
    <xf numFmtId="49" fontId="31" fillId="9" borderId="23" xfId="1" applyNumberFormat="1" applyFont="1" applyFill="1" applyBorder="1" applyAlignment="1">
      <alignment horizontal="center" vertical="center" wrapText="1"/>
    </xf>
    <xf numFmtId="49" fontId="31" fillId="9" borderId="37" xfId="1" applyNumberFormat="1" applyFont="1" applyFill="1" applyBorder="1" applyAlignment="1">
      <alignment horizontal="center" vertical="center" wrapText="1"/>
    </xf>
    <xf numFmtId="0" fontId="30" fillId="9" borderId="38" xfId="1" applyFont="1" applyFill="1" applyBorder="1"/>
    <xf numFmtId="49" fontId="31" fillId="9" borderId="28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7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36" fillId="0" borderId="0" xfId="0" applyNumberFormat="1" applyFont="1"/>
    <xf numFmtId="4" fontId="36" fillId="0" borderId="0" xfId="0" applyNumberFormat="1" applyFont="1"/>
    <xf numFmtId="0" fontId="37" fillId="0" borderId="0" xfId="0" applyNumberFormat="1" applyFont="1" applyAlignment="1">
      <alignment horizontal="center"/>
    </xf>
    <xf numFmtId="0" fontId="37" fillId="0" borderId="0" xfId="0" applyNumberFormat="1" applyFont="1"/>
    <xf numFmtId="0" fontId="36" fillId="0" borderId="0" xfId="0" applyNumberFormat="1" applyFont="1" applyAlignment="1">
      <alignment horizontal="center"/>
    </xf>
    <xf numFmtId="0" fontId="36" fillId="0" borderId="0" xfId="0" applyNumberFormat="1" applyFont="1"/>
    <xf numFmtId="0" fontId="9" fillId="0" borderId="0" xfId="0" applyNumberFormat="1" applyFont="1" applyBorder="1" applyAlignment="1">
      <alignment horizontal="center"/>
    </xf>
    <xf numFmtId="4" fontId="6" fillId="0" borderId="0" xfId="0" applyNumberFormat="1" applyFont="1" applyBorder="1"/>
    <xf numFmtId="3" fontId="38" fillId="0" borderId="0" xfId="0" applyNumberFormat="1" applyFont="1"/>
    <xf numFmtId="3" fontId="27" fillId="0" borderId="0" xfId="0" applyNumberFormat="1" applyFont="1"/>
    <xf numFmtId="4" fontId="8" fillId="0" borderId="0" xfId="0" applyNumberFormat="1" applyFont="1" applyBorder="1"/>
    <xf numFmtId="4" fontId="6" fillId="0" borderId="0" xfId="0" applyNumberFormat="1" applyFont="1"/>
    <xf numFmtId="4" fontId="38" fillId="0" borderId="0" xfId="0" applyNumberFormat="1" applyFont="1"/>
    <xf numFmtId="3" fontId="6" fillId="0" borderId="0" xfId="0" applyNumberFormat="1" applyFont="1" applyBorder="1" applyAlignment="1">
      <alignment horizontal="left" indent="1"/>
    </xf>
    <xf numFmtId="0" fontId="14" fillId="0" borderId="0" xfId="0" applyNumberFormat="1" applyFont="1" applyBorder="1" applyAlignment="1">
      <alignment horizontal="center"/>
    </xf>
    <xf numFmtId="0" fontId="39" fillId="0" borderId="0" xfId="0" applyNumberFormat="1" applyFont="1" applyBorder="1"/>
    <xf numFmtId="4" fontId="39" fillId="0" borderId="0" xfId="0" applyNumberFormat="1" applyFont="1" applyBorder="1"/>
    <xf numFmtId="3" fontId="14" fillId="4" borderId="0" xfId="0" applyNumberFormat="1" applyFont="1" applyFill="1" applyBorder="1"/>
    <xf numFmtId="4" fontId="14" fillId="0" borderId="0" xfId="0" applyNumberFormat="1" applyFont="1" applyBorder="1"/>
    <xf numFmtId="4" fontId="39" fillId="0" borderId="0" xfId="0" applyNumberFormat="1" applyFont="1"/>
    <xf numFmtId="4" fontId="40" fillId="0" borderId="0" xfId="0" applyNumberFormat="1" applyFont="1"/>
    <xf numFmtId="0" fontId="42" fillId="0" borderId="0" xfId="0" applyFont="1"/>
    <xf numFmtId="0" fontId="43" fillId="0" borderId="0" xfId="0" quotePrefix="1" applyFont="1" applyAlignment="1">
      <alignment wrapText="1"/>
    </xf>
    <xf numFmtId="0" fontId="43" fillId="0" borderId="0" xfId="0" applyFont="1" applyAlignment="1">
      <alignment wrapText="1"/>
    </xf>
    <xf numFmtId="0" fontId="43" fillId="4" borderId="0" xfId="0" applyFont="1" applyFill="1" applyAlignment="1">
      <alignment wrapText="1"/>
    </xf>
    <xf numFmtId="0" fontId="44" fillId="0" borderId="0" xfId="0" applyNumberFormat="1" applyFont="1" applyBorder="1" applyAlignment="1">
      <alignment horizontal="center"/>
    </xf>
    <xf numFmtId="0" fontId="45" fillId="0" borderId="0" xfId="0" applyNumberFormat="1" applyFont="1" applyBorder="1"/>
    <xf numFmtId="4" fontId="45" fillId="0" borderId="0" xfId="0" applyNumberFormat="1" applyFont="1" applyBorder="1"/>
    <xf numFmtId="3" fontId="46" fillId="0" borderId="0" xfId="0" applyNumberFormat="1" applyFont="1"/>
    <xf numFmtId="3" fontId="47" fillId="0" borderId="0" xfId="0" applyNumberFormat="1" applyFont="1"/>
    <xf numFmtId="3" fontId="44" fillId="4" borderId="0" xfId="0" applyNumberFormat="1" applyFont="1" applyFill="1" applyBorder="1"/>
    <xf numFmtId="3" fontId="45" fillId="4" borderId="0" xfId="0" applyNumberFormat="1" applyFont="1" applyFill="1" applyBorder="1"/>
    <xf numFmtId="4" fontId="44" fillId="0" borderId="0" xfId="0" applyNumberFormat="1" applyFont="1" applyBorder="1"/>
    <xf numFmtId="0" fontId="48" fillId="4" borderId="0" xfId="0" applyFont="1" applyFill="1"/>
    <xf numFmtId="4" fontId="45" fillId="0" borderId="0" xfId="0" applyNumberFormat="1" applyFont="1"/>
    <xf numFmtId="0" fontId="43" fillId="4" borderId="0" xfId="0" applyFont="1" applyFill="1"/>
    <xf numFmtId="4" fontId="46" fillId="0" borderId="0" xfId="0" applyNumberFormat="1" applyFont="1"/>
    <xf numFmtId="3" fontId="45" fillId="0" borderId="0" xfId="0" applyNumberFormat="1" applyFont="1" applyBorder="1" applyAlignment="1">
      <alignment horizontal="left" indent="1"/>
    </xf>
    <xf numFmtId="0" fontId="49" fillId="4" borderId="0" xfId="0" applyFont="1" applyFill="1"/>
    <xf numFmtId="0" fontId="49" fillId="0" borderId="0" xfId="0" applyFont="1"/>
    <xf numFmtId="0" fontId="39" fillId="7" borderId="35" xfId="0" applyNumberFormat="1" applyFont="1" applyFill="1" applyBorder="1" applyAlignment="1">
      <alignment horizontal="center"/>
    </xf>
    <xf numFmtId="0" fontId="14" fillId="7" borderId="23" xfId="0" quotePrefix="1" applyNumberFormat="1" applyFont="1" applyFill="1" applyBorder="1" applyAlignment="1">
      <alignment horizontal="center" vertical="justify"/>
    </xf>
    <xf numFmtId="3" fontId="39" fillId="0" borderId="0" xfId="0" applyNumberFormat="1" applyFont="1" applyBorder="1" applyAlignment="1">
      <alignment wrapText="1"/>
    </xf>
    <xf numFmtId="3" fontId="39" fillId="0" borderId="0" xfId="0" applyNumberFormat="1" applyFont="1"/>
    <xf numFmtId="4" fontId="42" fillId="0" borderId="0" xfId="0" applyNumberFormat="1" applyFont="1"/>
    <xf numFmtId="4" fontId="50" fillId="7" borderId="23" xfId="0" applyNumberFormat="1" applyFont="1" applyFill="1" applyBorder="1"/>
    <xf numFmtId="4" fontId="50" fillId="7" borderId="37" xfId="0" applyNumberFormat="1" applyFont="1" applyFill="1" applyBorder="1"/>
    <xf numFmtId="3" fontId="18" fillId="0" borderId="0" xfId="0" applyNumberFormat="1" applyFont="1" applyBorder="1" applyAlignment="1">
      <alignment vertical="center" wrapText="1"/>
    </xf>
    <xf numFmtId="3" fontId="17" fillId="0" borderId="0" xfId="0" applyNumberFormat="1" applyFont="1" applyBorder="1" applyAlignment="1">
      <alignment vertical="center" wrapText="1"/>
    </xf>
    <xf numFmtId="3" fontId="15" fillId="0" borderId="0" xfId="0" applyNumberFormat="1" applyFont="1" applyAlignment="1"/>
    <xf numFmtId="3" fontId="8" fillId="0" borderId="32" xfId="0" applyNumberFormat="1" applyFont="1" applyBorder="1" applyAlignment="1">
      <alignment horizontal="center" wrapText="1"/>
    </xf>
    <xf numFmtId="4" fontId="8" fillId="3" borderId="5" xfId="3" applyNumberFormat="1" applyFont="1" applyFill="1" applyBorder="1" applyAlignment="1">
      <alignment horizontal="right"/>
    </xf>
    <xf numFmtId="4" fontId="8" fillId="3" borderId="33" xfId="3" applyNumberFormat="1" applyFont="1" applyFill="1" applyBorder="1" applyAlignment="1">
      <alignment horizontal="right"/>
    </xf>
    <xf numFmtId="0" fontId="8" fillId="0" borderId="0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 vertical="center"/>
    </xf>
    <xf numFmtId="0" fontId="44" fillId="0" borderId="0" xfId="0" applyNumberFormat="1" applyFont="1" applyBorder="1" applyAlignment="1">
      <alignment horizontal="center"/>
    </xf>
    <xf numFmtId="4" fontId="6" fillId="0" borderId="18" xfId="0" applyNumberFormat="1" applyFont="1" applyBorder="1"/>
    <xf numFmtId="4" fontId="6" fillId="0" borderId="34" xfId="0" applyNumberFormat="1" applyFont="1" applyBorder="1"/>
    <xf numFmtId="4" fontId="6" fillId="4" borderId="18" xfId="0" applyNumberFormat="1" applyFont="1" applyFill="1" applyBorder="1"/>
    <xf numFmtId="4" fontId="6" fillId="4" borderId="20" xfId="0" applyNumberFormat="1" applyFont="1" applyFill="1" applyBorder="1"/>
    <xf numFmtId="4" fontId="6" fillId="4" borderId="34" xfId="0" applyNumberFormat="1" applyFont="1" applyFill="1" applyBorder="1"/>
    <xf numFmtId="4" fontId="6" fillId="4" borderId="41" xfId="0" applyNumberFormat="1" applyFont="1" applyFill="1" applyBorder="1"/>
    <xf numFmtId="3" fontId="8" fillId="0" borderId="3" xfId="0" applyNumberFormat="1" applyFont="1" applyBorder="1" applyAlignment="1">
      <alignment horizontal="center"/>
    </xf>
    <xf numFmtId="4" fontId="8" fillId="3" borderId="30" xfId="3" applyNumberFormat="1" applyFont="1" applyFill="1" applyBorder="1" applyAlignment="1">
      <alignment horizontal="right"/>
    </xf>
    <xf numFmtId="4" fontId="8" fillId="3" borderId="34" xfId="3" applyNumberFormat="1" applyFont="1" applyFill="1" applyBorder="1" applyAlignment="1">
      <alignment horizontal="right"/>
    </xf>
    <xf numFmtId="3" fontId="8" fillId="7" borderId="35" xfId="0" applyNumberFormat="1" applyFont="1" applyFill="1" applyBorder="1" applyAlignment="1">
      <alignment horizontal="center"/>
    </xf>
    <xf numFmtId="3" fontId="29" fillId="7" borderId="27" xfId="0" applyNumberFormat="1" applyFont="1" applyFill="1" applyBorder="1" applyAlignment="1">
      <alignment horizontal="center" vertical="center"/>
    </xf>
    <xf numFmtId="3" fontId="8" fillId="7" borderId="28" xfId="0" applyNumberFormat="1" applyFont="1" applyFill="1" applyBorder="1" applyAlignment="1">
      <alignment horizontal="center" vertical="center"/>
    </xf>
    <xf numFmtId="3" fontId="8" fillId="7" borderId="42" xfId="0" applyNumberFormat="1" applyFont="1" applyFill="1" applyBorder="1" applyAlignment="1">
      <alignment horizontal="center" vertical="center"/>
    </xf>
    <xf numFmtId="3" fontId="8" fillId="4" borderId="11" xfId="0" applyNumberFormat="1" applyFont="1" applyFill="1" applyBorder="1" applyAlignment="1">
      <alignment horizontal="center" wrapText="1"/>
    </xf>
    <xf numFmtId="4" fontId="8" fillId="4" borderId="22" xfId="0" applyNumberFormat="1" applyFont="1" applyFill="1" applyBorder="1"/>
    <xf numFmtId="4" fontId="2" fillId="7" borderId="23" xfId="0" applyNumberFormat="1" applyFont="1" applyFill="1" applyBorder="1"/>
    <xf numFmtId="0" fontId="32" fillId="2" borderId="3" xfId="1" applyNumberFormat="1" applyFont="1" applyFill="1" applyBorder="1" applyAlignment="1">
      <alignment horizontal="left" wrapText="1"/>
    </xf>
    <xf numFmtId="0" fontId="27" fillId="2" borderId="35" xfId="1" applyNumberFormat="1" applyFont="1" applyFill="1" applyBorder="1" applyAlignment="1">
      <alignment horizontal="left" wrapText="1"/>
    </xf>
    <xf numFmtId="0" fontId="23" fillId="1" borderId="21" xfId="0" applyFont="1" applyFill="1" applyBorder="1" applyAlignment="1">
      <alignment horizontal="left" wrapText="1"/>
    </xf>
    <xf numFmtId="0" fontId="8" fillId="7" borderId="44" xfId="0" applyFont="1" applyFill="1" applyBorder="1" applyAlignment="1">
      <alignment horizontal="center"/>
    </xf>
    <xf numFmtId="4" fontId="8" fillId="7" borderId="4" xfId="0" applyNumberFormat="1" applyFont="1" applyFill="1" applyBorder="1"/>
    <xf numFmtId="4" fontId="8" fillId="7" borderId="45" xfId="0" applyNumberFormat="1" applyFont="1" applyFill="1" applyBorder="1"/>
    <xf numFmtId="0" fontId="23" fillId="0" borderId="32" xfId="0" applyFont="1" applyFill="1" applyBorder="1" applyAlignment="1">
      <alignment horizontal="left" wrapText="1"/>
    </xf>
    <xf numFmtId="4" fontId="24" fillId="0" borderId="5" xfId="0" applyNumberFormat="1" applyFont="1" applyFill="1" applyBorder="1"/>
    <xf numFmtId="4" fontId="24" fillId="4" borderId="5" xfId="0" applyNumberFormat="1" applyFont="1" applyFill="1" applyBorder="1"/>
    <xf numFmtId="4" fontId="24" fillId="0" borderId="33" xfId="0" applyNumberFormat="1" applyFont="1" applyFill="1" applyBorder="1"/>
    <xf numFmtId="0" fontId="23" fillId="0" borderId="2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left" wrapText="1"/>
    </xf>
    <xf numFmtId="4" fontId="24" fillId="0" borderId="13" xfId="0" applyNumberFormat="1" applyFont="1" applyFill="1" applyBorder="1"/>
    <xf numFmtId="4" fontId="24" fillId="4" borderId="13" xfId="0" applyNumberFormat="1" applyFont="1" applyFill="1" applyBorder="1"/>
    <xf numFmtId="4" fontId="24" fillId="0" borderId="16" xfId="0" applyNumberFormat="1" applyFont="1" applyFill="1" applyBorder="1"/>
    <xf numFmtId="4" fontId="24" fillId="4" borderId="0" xfId="0" applyNumberFormat="1" applyFont="1" applyFill="1" applyAlignment="1">
      <alignment wrapText="1"/>
    </xf>
    <xf numFmtId="4" fontId="24" fillId="0" borderId="0" xfId="0" applyNumberFormat="1" applyFont="1" applyAlignment="1">
      <alignment wrapText="1"/>
    </xf>
    <xf numFmtId="0" fontId="0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/>
    </xf>
    <xf numFmtId="4" fontId="0" fillId="0" borderId="0" xfId="0" applyNumberFormat="1"/>
    <xf numFmtId="0" fontId="27" fillId="7" borderId="35" xfId="1" applyFont="1" applyFill="1" applyBorder="1" applyAlignment="1">
      <alignment wrapText="1"/>
    </xf>
    <xf numFmtId="0" fontId="33" fillId="7" borderId="23" xfId="1" applyFont="1" applyFill="1" applyBorder="1"/>
    <xf numFmtId="4" fontId="27" fillId="7" borderId="23" xfId="1" applyNumberFormat="1" applyFont="1" applyFill="1" applyBorder="1"/>
    <xf numFmtId="4" fontId="27" fillId="7" borderId="37" xfId="1" applyNumberFormat="1" applyFont="1" applyFill="1" applyBorder="1"/>
    <xf numFmtId="0" fontId="27" fillId="8" borderId="27" xfId="1" applyFont="1" applyFill="1" applyBorder="1" applyAlignment="1">
      <alignment horizontal="center" wrapText="1"/>
    </xf>
    <xf numFmtId="0" fontId="33" fillId="8" borderId="28" xfId="1" applyFont="1" applyFill="1" applyBorder="1"/>
    <xf numFmtId="4" fontId="27" fillId="8" borderId="28" xfId="1" applyNumberFormat="1" applyFont="1" applyFill="1" applyBorder="1"/>
    <xf numFmtId="4" fontId="27" fillId="8" borderId="42" xfId="1" applyNumberFormat="1" applyFont="1" applyFill="1" applyBorder="1"/>
    <xf numFmtId="0" fontId="2" fillId="0" borderId="0" xfId="1" applyFont="1" applyAlignment="1">
      <alignment horizontal="center" wrapText="1"/>
    </xf>
    <xf numFmtId="0" fontId="8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0" fontId="14" fillId="0" borderId="0" xfId="0" applyNumberFormat="1" applyFont="1" applyBorder="1" applyAlignment="1">
      <alignment horizontal="center"/>
    </xf>
    <xf numFmtId="3" fontId="41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 vertical="center"/>
    </xf>
    <xf numFmtId="0" fontId="12" fillId="5" borderId="14" xfId="0" applyNumberFormat="1" applyFont="1" applyFill="1" applyBorder="1" applyAlignment="1">
      <alignment horizontal="center"/>
    </xf>
    <xf numFmtId="0" fontId="12" fillId="5" borderId="24" xfId="0" applyNumberFormat="1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0" borderId="6" xfId="0" applyFont="1" applyBorder="1" applyAlignment="1">
      <alignment horizontal="center"/>
    </xf>
    <xf numFmtId="0" fontId="23" fillId="7" borderId="14" xfId="0" applyFont="1" applyFill="1" applyBorder="1" applyAlignment="1">
      <alignment horizontal="center"/>
    </xf>
    <xf numFmtId="0" fontId="24" fillId="7" borderId="24" xfId="0" applyFont="1" applyFill="1" applyBorder="1" applyAlignment="1">
      <alignment horizontal="center"/>
    </xf>
    <xf numFmtId="0" fontId="24" fillId="7" borderId="25" xfId="0" applyFont="1" applyFill="1" applyBorder="1" applyAlignment="1">
      <alignment horizontal="center"/>
    </xf>
    <xf numFmtId="0" fontId="23" fillId="0" borderId="3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/>
    </xf>
    <xf numFmtId="0" fontId="23" fillId="4" borderId="5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4" borderId="28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4" fontId="8" fillId="3" borderId="23" xfId="0" quotePrefix="1" applyNumberFormat="1" applyFont="1" applyFill="1" applyBorder="1" applyAlignment="1">
      <alignment horizontal="center" wrapText="1"/>
    </xf>
    <xf numFmtId="0" fontId="8" fillId="3" borderId="37" xfId="0" quotePrefix="1" applyFont="1" applyFill="1" applyBorder="1" applyAlignment="1">
      <alignment horizontal="center" wrapText="1"/>
    </xf>
    <xf numFmtId="4" fontId="8" fillId="7" borderId="39" xfId="0" applyNumberFormat="1" applyFont="1" applyFill="1" applyBorder="1" applyAlignment="1">
      <alignment horizontal="center"/>
    </xf>
    <xf numFmtId="4" fontId="8" fillId="7" borderId="40" xfId="0" applyNumberFormat="1" applyFont="1" applyFill="1" applyBorder="1" applyAlignment="1">
      <alignment horizontal="center"/>
    </xf>
    <xf numFmtId="4" fontId="8" fillId="7" borderId="14" xfId="0" applyNumberFormat="1" applyFont="1" applyFill="1" applyBorder="1" applyAlignment="1">
      <alignment horizontal="center" vertical="center"/>
    </xf>
    <xf numFmtId="4" fontId="8" fillId="7" borderId="25" xfId="0" applyNumberFormat="1" applyFont="1" applyFill="1" applyBorder="1" applyAlignment="1">
      <alignment horizontal="center" vertical="center"/>
    </xf>
    <xf numFmtId="0" fontId="24" fillId="0" borderId="0" xfId="0" quotePrefix="1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wrapText="1"/>
    </xf>
    <xf numFmtId="0" fontId="8" fillId="3" borderId="5" xfId="0" quotePrefix="1" applyFont="1" applyFill="1" applyBorder="1" applyAlignment="1">
      <alignment horizontal="center" wrapText="1"/>
    </xf>
    <xf numFmtId="0" fontId="8" fillId="3" borderId="3" xfId="0" quotePrefix="1" applyFont="1" applyFill="1" applyBorder="1" applyAlignment="1">
      <alignment horizontal="center" wrapText="1"/>
    </xf>
    <xf numFmtId="0" fontId="8" fillId="3" borderId="30" xfId="0" quotePrefix="1" applyFont="1" applyFill="1" applyBorder="1" applyAlignment="1">
      <alignment horizontal="center" wrapText="1"/>
    </xf>
    <xf numFmtId="165" fontId="8" fillId="3" borderId="5" xfId="0" applyNumberFormat="1" applyFont="1" applyFill="1" applyBorder="1" applyAlignment="1">
      <alignment horizontal="center" wrapText="1"/>
    </xf>
    <xf numFmtId="165" fontId="8" fillId="3" borderId="33" xfId="0" applyNumberFormat="1" applyFont="1" applyFill="1" applyBorder="1" applyAlignment="1">
      <alignment horizontal="center" wrapText="1"/>
    </xf>
    <xf numFmtId="165" fontId="8" fillId="3" borderId="30" xfId="0" applyNumberFormat="1" applyFont="1" applyFill="1" applyBorder="1" applyAlignment="1">
      <alignment horizontal="center" wrapText="1"/>
    </xf>
    <xf numFmtId="165" fontId="8" fillId="3" borderId="34" xfId="0" applyNumberFormat="1" applyFont="1" applyFill="1" applyBorder="1" applyAlignment="1">
      <alignment horizontal="center" wrapText="1"/>
    </xf>
    <xf numFmtId="0" fontId="8" fillId="3" borderId="35" xfId="0" applyFont="1" applyFill="1" applyBorder="1" applyAlignment="1">
      <alignment horizontal="center" wrapText="1"/>
    </xf>
    <xf numFmtId="0" fontId="8" fillId="3" borderId="23" xfId="0" quotePrefix="1" applyFont="1" applyFill="1" applyBorder="1" applyAlignment="1">
      <alignment horizontal="center" wrapText="1"/>
    </xf>
    <xf numFmtId="0" fontId="44" fillId="0" borderId="0" xfId="0" applyNumberFormat="1" applyFont="1" applyBorder="1" applyAlignment="1">
      <alignment horizontal="center"/>
    </xf>
    <xf numFmtId="3" fontId="48" fillId="0" borderId="0" xfId="0" applyNumberFormat="1" applyFont="1" applyAlignment="1">
      <alignment horizontal="center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61"/>
  <sheetViews>
    <sheetView tabSelected="1" workbookViewId="0">
      <selection activeCell="E61" sqref="E61"/>
    </sheetView>
  </sheetViews>
  <sheetFormatPr defaultRowHeight="15" x14ac:dyDescent="0.25"/>
  <cols>
    <col min="1" max="1" width="51.85546875" customWidth="1"/>
    <col min="2" max="2" width="11.85546875" customWidth="1"/>
    <col min="3" max="3" width="17" customWidth="1"/>
    <col min="4" max="4" width="16.85546875" customWidth="1"/>
    <col min="5" max="5" width="17.140625" customWidth="1"/>
    <col min="8" max="8" width="10.140625" bestFit="1" customWidth="1"/>
  </cols>
  <sheetData>
    <row r="2" spans="1:5" ht="37.5" customHeight="1" x14ac:dyDescent="0.25">
      <c r="A2" s="296" t="s">
        <v>142</v>
      </c>
      <c r="B2" s="296"/>
      <c r="C2" s="296"/>
      <c r="D2" s="296"/>
      <c r="E2" s="296"/>
    </row>
    <row r="3" spans="1:5" x14ac:dyDescent="0.25">
      <c r="A3" s="1"/>
      <c r="B3" s="1"/>
      <c r="C3" s="1"/>
      <c r="D3" s="1"/>
      <c r="E3" s="2" t="s">
        <v>143</v>
      </c>
    </row>
    <row r="4" spans="1:5" ht="15.75" thickBot="1" x14ac:dyDescent="0.3">
      <c r="A4" s="1"/>
      <c r="B4" s="1"/>
      <c r="C4" s="1"/>
      <c r="D4" s="1"/>
      <c r="E4" s="1"/>
    </row>
    <row r="5" spans="1:5" ht="29.25" customHeight="1" thickBot="1" x14ac:dyDescent="0.35">
      <c r="A5" s="186" t="s">
        <v>0</v>
      </c>
      <c r="B5" s="187" t="s">
        <v>1</v>
      </c>
      <c r="C5" s="188" t="s">
        <v>101</v>
      </c>
      <c r="D5" s="189" t="s">
        <v>108</v>
      </c>
      <c r="E5" s="190" t="s">
        <v>117</v>
      </c>
    </row>
    <row r="6" spans="1:5" x14ac:dyDescent="0.25">
      <c r="A6" s="121" t="s">
        <v>2</v>
      </c>
      <c r="B6" s="122" t="s">
        <v>3</v>
      </c>
      <c r="C6" s="123">
        <v>0</v>
      </c>
      <c r="D6" s="123">
        <v>0</v>
      </c>
      <c r="E6" s="124">
        <v>0</v>
      </c>
    </row>
    <row r="7" spans="1:5" x14ac:dyDescent="0.25">
      <c r="A7" s="125" t="s">
        <v>78</v>
      </c>
      <c r="B7" s="126" t="s">
        <v>4</v>
      </c>
      <c r="C7" s="127">
        <v>0</v>
      </c>
      <c r="D7" s="127">
        <v>0</v>
      </c>
      <c r="E7" s="128">
        <v>0</v>
      </c>
    </row>
    <row r="8" spans="1:5" ht="30" customHeight="1" x14ac:dyDescent="0.25">
      <c r="A8" s="129" t="s">
        <v>133</v>
      </c>
      <c r="B8" s="126" t="s">
        <v>136</v>
      </c>
      <c r="C8" s="127">
        <v>46611.45</v>
      </c>
      <c r="D8" s="127">
        <v>31709.25</v>
      </c>
      <c r="E8" s="128">
        <v>0</v>
      </c>
    </row>
    <row r="9" spans="1:5" ht="30" customHeight="1" x14ac:dyDescent="0.25">
      <c r="A9" s="129" t="s">
        <v>132</v>
      </c>
      <c r="B9" s="126" t="s">
        <v>137</v>
      </c>
      <c r="C9" s="127">
        <v>8225.5499999999993</v>
      </c>
      <c r="D9" s="127">
        <v>5595.75</v>
      </c>
      <c r="E9" s="128">
        <v>0</v>
      </c>
    </row>
    <row r="10" spans="1:5" ht="30" x14ac:dyDescent="0.25">
      <c r="A10" s="129" t="s">
        <v>97</v>
      </c>
      <c r="B10" s="126" t="s">
        <v>138</v>
      </c>
      <c r="C10" s="127">
        <v>8627000</v>
      </c>
      <c r="D10" s="127">
        <v>8627000</v>
      </c>
      <c r="E10" s="128">
        <v>8627000</v>
      </c>
    </row>
    <row r="11" spans="1:5" ht="34.5" customHeight="1" x14ac:dyDescent="0.25">
      <c r="A11" s="129" t="s">
        <v>125</v>
      </c>
      <c r="B11" s="126" t="s">
        <v>73</v>
      </c>
      <c r="C11" s="127">
        <v>4000</v>
      </c>
      <c r="D11" s="127">
        <v>4000</v>
      </c>
      <c r="E11" s="128">
        <v>4000</v>
      </c>
    </row>
    <row r="12" spans="1:5" x14ac:dyDescent="0.25">
      <c r="A12" s="125" t="s">
        <v>79</v>
      </c>
      <c r="B12" s="126" t="s">
        <v>73</v>
      </c>
      <c r="C12" s="127">
        <v>0</v>
      </c>
      <c r="D12" s="127">
        <v>0</v>
      </c>
      <c r="E12" s="128">
        <v>0</v>
      </c>
    </row>
    <row r="13" spans="1:5" ht="30" x14ac:dyDescent="0.25">
      <c r="A13" s="129" t="s">
        <v>92</v>
      </c>
      <c r="B13" s="126" t="s">
        <v>73</v>
      </c>
      <c r="C13" s="31">
        <v>20000</v>
      </c>
      <c r="D13" s="127">
        <v>20000</v>
      </c>
      <c r="E13" s="128">
        <v>20000</v>
      </c>
    </row>
    <row r="14" spans="1:5" x14ac:dyDescent="0.25">
      <c r="A14" s="130" t="s">
        <v>5</v>
      </c>
      <c r="B14" s="4">
        <v>641</v>
      </c>
      <c r="C14" s="31">
        <v>3000</v>
      </c>
      <c r="D14" s="127">
        <v>3000</v>
      </c>
      <c r="E14" s="128">
        <v>3000</v>
      </c>
    </row>
    <row r="15" spans="1:5" x14ac:dyDescent="0.25">
      <c r="A15" s="130" t="s">
        <v>6</v>
      </c>
      <c r="B15" s="119">
        <v>652</v>
      </c>
      <c r="C15" s="31">
        <v>0</v>
      </c>
      <c r="D15" s="127">
        <v>0</v>
      </c>
      <c r="E15" s="128">
        <v>0</v>
      </c>
    </row>
    <row r="16" spans="1:5" x14ac:dyDescent="0.25">
      <c r="A16" s="130" t="s">
        <v>61</v>
      </c>
      <c r="B16" s="119" t="s">
        <v>99</v>
      </c>
      <c r="C16" s="31">
        <v>642800</v>
      </c>
      <c r="D16" s="127">
        <v>642800</v>
      </c>
      <c r="E16" s="128">
        <v>642800</v>
      </c>
    </row>
    <row r="17" spans="1:8" x14ac:dyDescent="0.25">
      <c r="A17" s="130" t="s">
        <v>105</v>
      </c>
      <c r="B17" s="193">
        <v>68311</v>
      </c>
      <c r="C17" s="31">
        <v>3000</v>
      </c>
      <c r="D17" s="127">
        <v>3000</v>
      </c>
      <c r="E17" s="128">
        <v>3000</v>
      </c>
    </row>
    <row r="18" spans="1:8" x14ac:dyDescent="0.25">
      <c r="A18" s="130" t="s">
        <v>106</v>
      </c>
      <c r="B18" s="193">
        <v>64151</v>
      </c>
      <c r="C18" s="31">
        <v>500</v>
      </c>
      <c r="D18" s="127">
        <v>500</v>
      </c>
      <c r="E18" s="128">
        <v>500</v>
      </c>
    </row>
    <row r="19" spans="1:8" x14ac:dyDescent="0.25">
      <c r="A19" s="130" t="s">
        <v>7</v>
      </c>
      <c r="B19" s="119">
        <v>663</v>
      </c>
      <c r="C19" s="31">
        <v>0</v>
      </c>
      <c r="D19" s="127">
        <v>0</v>
      </c>
      <c r="E19" s="128">
        <v>0</v>
      </c>
    </row>
    <row r="20" spans="1:8" ht="15.75" x14ac:dyDescent="0.25">
      <c r="A20" s="131" t="s">
        <v>8</v>
      </c>
      <c r="B20" s="119">
        <v>671</v>
      </c>
      <c r="C20" s="31">
        <v>369593</v>
      </c>
      <c r="D20" s="127">
        <v>367645</v>
      </c>
      <c r="E20" s="128">
        <v>363500</v>
      </c>
    </row>
    <row r="21" spans="1:8" ht="15.75" x14ac:dyDescent="0.25">
      <c r="A21" s="131" t="s">
        <v>83</v>
      </c>
      <c r="B21" s="119">
        <v>671</v>
      </c>
      <c r="C21" s="31">
        <v>630000</v>
      </c>
      <c r="D21" s="127">
        <v>630000</v>
      </c>
      <c r="E21" s="128">
        <v>630000</v>
      </c>
    </row>
    <row r="22" spans="1:8" ht="32.25" thickBot="1" x14ac:dyDescent="0.3">
      <c r="A22" s="268" t="s">
        <v>126</v>
      </c>
      <c r="B22" s="126" t="s">
        <v>127</v>
      </c>
      <c r="C22" s="171">
        <v>25000</v>
      </c>
      <c r="D22" s="172">
        <v>25000</v>
      </c>
      <c r="E22" s="128">
        <v>25000</v>
      </c>
      <c r="H22" s="287"/>
    </row>
    <row r="23" spans="1:8" ht="15.75" thickBot="1" x14ac:dyDescent="0.3">
      <c r="A23" s="174" t="s">
        <v>9</v>
      </c>
      <c r="B23" s="175">
        <v>6</v>
      </c>
      <c r="C23" s="176">
        <f>SUM(C6:C22)</f>
        <v>10379730</v>
      </c>
      <c r="D23" s="176">
        <f>SUM(D7:D22)</f>
        <v>10360250</v>
      </c>
      <c r="E23" s="177">
        <f>SUM(E7:E22)</f>
        <v>10318800</v>
      </c>
    </row>
    <row r="24" spans="1:8" ht="15.75" thickBot="1" x14ac:dyDescent="0.3">
      <c r="A24" s="292" t="s">
        <v>113</v>
      </c>
      <c r="B24" s="293"/>
      <c r="C24" s="294">
        <v>30000</v>
      </c>
      <c r="D24" s="294">
        <v>30000</v>
      </c>
      <c r="E24" s="295">
        <v>30000</v>
      </c>
    </row>
    <row r="25" spans="1:8" ht="30" customHeight="1" thickBot="1" x14ac:dyDescent="0.3">
      <c r="A25" s="288" t="s">
        <v>10</v>
      </c>
      <c r="B25" s="289"/>
      <c r="C25" s="290">
        <f>SUM(C23:C24)</f>
        <v>10409730</v>
      </c>
      <c r="D25" s="290">
        <f>SUM(D23:D24)</f>
        <v>10390250</v>
      </c>
      <c r="E25" s="291">
        <f>SUM(E23:E24)</f>
        <v>10348800</v>
      </c>
    </row>
    <row r="26" spans="1:8" ht="15.75" thickBot="1" x14ac:dyDescent="0.3">
      <c r="A26" s="132"/>
      <c r="B26" s="133"/>
      <c r="C26" s="134"/>
      <c r="D26" s="134"/>
      <c r="E26" s="135"/>
    </row>
    <row r="27" spans="1:8" ht="19.5" thickBot="1" x14ac:dyDescent="0.35">
      <c r="A27" s="191" t="s">
        <v>11</v>
      </c>
      <c r="B27" s="192" t="s">
        <v>1</v>
      </c>
      <c r="C27" s="188" t="s">
        <v>101</v>
      </c>
      <c r="D27" s="189" t="s">
        <v>108</v>
      </c>
      <c r="E27" s="190" t="s">
        <v>117</v>
      </c>
    </row>
    <row r="28" spans="1:8" ht="16.5" thickBot="1" x14ac:dyDescent="0.3">
      <c r="A28" s="136" t="s">
        <v>12</v>
      </c>
      <c r="B28" s="137">
        <v>3</v>
      </c>
      <c r="C28" s="138">
        <f>C29+C33+C39+C41</f>
        <v>10254730</v>
      </c>
      <c r="D28" s="138">
        <f>D29+D33+D39+D41</f>
        <v>10235250</v>
      </c>
      <c r="E28" s="139">
        <f>E29+E33+E39+E41</f>
        <v>10193800</v>
      </c>
    </row>
    <row r="29" spans="1:8" ht="15.75" thickBot="1" x14ac:dyDescent="0.3">
      <c r="A29" s="140" t="s">
        <v>13</v>
      </c>
      <c r="B29" s="141">
        <v>31</v>
      </c>
      <c r="C29" s="142">
        <f>C30+C31+C32</f>
        <v>8485930</v>
      </c>
      <c r="D29" s="142">
        <f>D30+D31+D32</f>
        <v>8467450</v>
      </c>
      <c r="E29" s="143">
        <f>E30+E31+E32</f>
        <v>8428000</v>
      </c>
    </row>
    <row r="30" spans="1:8" x14ac:dyDescent="0.25">
      <c r="A30" s="144" t="s">
        <v>14</v>
      </c>
      <c r="B30" s="145">
        <v>311</v>
      </c>
      <c r="C30" s="178">
        <v>6592000</v>
      </c>
      <c r="D30" s="178">
        <v>6580000</v>
      </c>
      <c r="E30" s="179">
        <v>6550000</v>
      </c>
    </row>
    <row r="31" spans="1:8" x14ac:dyDescent="0.25">
      <c r="A31" s="146" t="s">
        <v>15</v>
      </c>
      <c r="B31" s="147">
        <v>312</v>
      </c>
      <c r="C31" s="31">
        <v>379000</v>
      </c>
      <c r="D31" s="31">
        <v>374500</v>
      </c>
      <c r="E31" s="120">
        <v>370000</v>
      </c>
    </row>
    <row r="32" spans="1:8" ht="15.75" thickBot="1" x14ac:dyDescent="0.3">
      <c r="A32" s="150" t="s">
        <v>16</v>
      </c>
      <c r="B32" s="151">
        <v>313</v>
      </c>
      <c r="C32" s="171">
        <v>1514930</v>
      </c>
      <c r="D32" s="171">
        <v>1512950</v>
      </c>
      <c r="E32" s="173">
        <v>1508000</v>
      </c>
    </row>
    <row r="33" spans="1:5" ht="15.75" thickBot="1" x14ac:dyDescent="0.3">
      <c r="A33" s="140" t="s">
        <v>17</v>
      </c>
      <c r="B33" s="141">
        <v>32</v>
      </c>
      <c r="C33" s="142">
        <f>C34+C35+C36+C37+C38</f>
        <v>1738500</v>
      </c>
      <c r="D33" s="142">
        <f>D34+D35+D36+D37+D38</f>
        <v>1737500</v>
      </c>
      <c r="E33" s="143">
        <f>E34+E35+E36+E37+E38</f>
        <v>1735500</v>
      </c>
    </row>
    <row r="34" spans="1:5" x14ac:dyDescent="0.25">
      <c r="A34" s="144" t="s">
        <v>69</v>
      </c>
      <c r="B34" s="145">
        <v>321</v>
      </c>
      <c r="C34" s="178">
        <v>497000</v>
      </c>
      <c r="D34" s="178">
        <v>496000</v>
      </c>
      <c r="E34" s="179">
        <v>494000</v>
      </c>
    </row>
    <row r="35" spans="1:5" x14ac:dyDescent="0.25">
      <c r="A35" s="146" t="s">
        <v>18</v>
      </c>
      <c r="B35" s="147">
        <v>322</v>
      </c>
      <c r="C35" s="31">
        <v>365000</v>
      </c>
      <c r="D35" s="31">
        <v>365000</v>
      </c>
      <c r="E35" s="120">
        <v>365000</v>
      </c>
    </row>
    <row r="36" spans="1:5" x14ac:dyDescent="0.25">
      <c r="A36" s="146" t="s">
        <v>19</v>
      </c>
      <c r="B36" s="147">
        <v>323</v>
      </c>
      <c r="C36" s="31">
        <v>717500</v>
      </c>
      <c r="D36" s="31">
        <v>717500</v>
      </c>
      <c r="E36" s="120">
        <v>717500</v>
      </c>
    </row>
    <row r="37" spans="1:5" x14ac:dyDescent="0.25">
      <c r="A37" s="152" t="s">
        <v>102</v>
      </c>
      <c r="B37" s="147">
        <v>324</v>
      </c>
      <c r="C37" s="180">
        <v>47000</v>
      </c>
      <c r="D37" s="180">
        <v>47000</v>
      </c>
      <c r="E37" s="181">
        <v>47000</v>
      </c>
    </row>
    <row r="38" spans="1:5" ht="15.75" thickBot="1" x14ac:dyDescent="0.3">
      <c r="A38" s="150" t="s">
        <v>76</v>
      </c>
      <c r="B38" s="151">
        <v>329</v>
      </c>
      <c r="C38" s="171">
        <v>112000</v>
      </c>
      <c r="D38" s="171">
        <v>112000</v>
      </c>
      <c r="E38" s="173">
        <v>112000</v>
      </c>
    </row>
    <row r="39" spans="1:5" ht="15.75" thickBot="1" x14ac:dyDescent="0.3">
      <c r="A39" s="140" t="s">
        <v>20</v>
      </c>
      <c r="B39" s="141">
        <v>34</v>
      </c>
      <c r="C39" s="142">
        <f>C40</f>
        <v>28300</v>
      </c>
      <c r="D39" s="142">
        <f>D40</f>
        <v>28300</v>
      </c>
      <c r="E39" s="143">
        <f>E40</f>
        <v>28300</v>
      </c>
    </row>
    <row r="40" spans="1:5" ht="14.25" customHeight="1" thickBot="1" x14ac:dyDescent="0.3">
      <c r="A40" s="153" t="s">
        <v>21</v>
      </c>
      <c r="B40" s="154">
        <v>343</v>
      </c>
      <c r="C40" s="182">
        <v>28300</v>
      </c>
      <c r="D40" s="182">
        <v>28300</v>
      </c>
      <c r="E40" s="183">
        <v>28300</v>
      </c>
    </row>
    <row r="41" spans="1:5" ht="30.75" customHeight="1" thickBot="1" x14ac:dyDescent="0.3">
      <c r="A41" s="269" t="s">
        <v>128</v>
      </c>
      <c r="B41" s="141">
        <v>37</v>
      </c>
      <c r="C41" s="142">
        <f>C42</f>
        <v>2000</v>
      </c>
      <c r="D41" s="142">
        <f>D42</f>
        <v>2000</v>
      </c>
      <c r="E41" s="143">
        <f>E42</f>
        <v>2000</v>
      </c>
    </row>
    <row r="42" spans="1:5" ht="18" customHeight="1" thickBot="1" x14ac:dyDescent="0.3">
      <c r="A42" s="153" t="s">
        <v>129</v>
      </c>
      <c r="B42" s="154">
        <v>372</v>
      </c>
      <c r="C42" s="182">
        <v>2000</v>
      </c>
      <c r="D42" s="182">
        <v>2000</v>
      </c>
      <c r="E42" s="183">
        <v>2000</v>
      </c>
    </row>
    <row r="43" spans="1:5" ht="16.5" thickBot="1" x14ac:dyDescent="0.3">
      <c r="A43" s="136" t="s">
        <v>22</v>
      </c>
      <c r="B43" s="137">
        <v>4</v>
      </c>
      <c r="C43" s="138">
        <f>C44+C46</f>
        <v>155000</v>
      </c>
      <c r="D43" s="138">
        <f>D44+D46</f>
        <v>155000</v>
      </c>
      <c r="E43" s="139">
        <f>E44+E46</f>
        <v>155000</v>
      </c>
    </row>
    <row r="44" spans="1:5" ht="15.75" x14ac:dyDescent="0.25">
      <c r="A44" s="155" t="s">
        <v>74</v>
      </c>
      <c r="B44" s="156">
        <v>41</v>
      </c>
      <c r="C44" s="157">
        <f>C45</f>
        <v>10000</v>
      </c>
      <c r="D44" s="157">
        <f>D45</f>
        <v>10000</v>
      </c>
      <c r="E44" s="158">
        <f>E45</f>
        <v>10000</v>
      </c>
    </row>
    <row r="45" spans="1:5" ht="15.75" thickBot="1" x14ac:dyDescent="0.3">
      <c r="A45" s="159" t="s">
        <v>75</v>
      </c>
      <c r="B45" s="160">
        <v>412</v>
      </c>
      <c r="C45" s="184">
        <v>10000</v>
      </c>
      <c r="D45" s="184">
        <v>10000</v>
      </c>
      <c r="E45" s="185">
        <v>10000</v>
      </c>
    </row>
    <row r="46" spans="1:5" ht="15.75" thickBot="1" x14ac:dyDescent="0.3">
      <c r="A46" s="140" t="s">
        <v>23</v>
      </c>
      <c r="B46" s="141">
        <v>42</v>
      </c>
      <c r="C46" s="142">
        <f>C47+C48+C49</f>
        <v>145000</v>
      </c>
      <c r="D46" s="142">
        <f>D47+D48+D49</f>
        <v>145000</v>
      </c>
      <c r="E46" s="143">
        <f>E47+E48+E49</f>
        <v>145000</v>
      </c>
    </row>
    <row r="47" spans="1:5" x14ac:dyDescent="0.25">
      <c r="A47" s="144" t="s">
        <v>24</v>
      </c>
      <c r="B47" s="161">
        <v>422</v>
      </c>
      <c r="C47" s="178">
        <v>127000</v>
      </c>
      <c r="D47" s="178">
        <v>127000</v>
      </c>
      <c r="E47" s="179">
        <v>127000</v>
      </c>
    </row>
    <row r="48" spans="1:5" x14ac:dyDescent="0.25">
      <c r="A48" s="146" t="s">
        <v>25</v>
      </c>
      <c r="B48" s="162">
        <v>424</v>
      </c>
      <c r="C48" s="31">
        <v>18000</v>
      </c>
      <c r="D48" s="31">
        <v>18000</v>
      </c>
      <c r="E48" s="120">
        <v>18000</v>
      </c>
    </row>
    <row r="49" spans="1:5" x14ac:dyDescent="0.25">
      <c r="A49" s="146" t="s">
        <v>26</v>
      </c>
      <c r="B49" s="162">
        <v>426</v>
      </c>
      <c r="C49" s="31">
        <v>0</v>
      </c>
      <c r="D49" s="31">
        <v>0</v>
      </c>
      <c r="E49" s="120">
        <v>0</v>
      </c>
    </row>
    <row r="50" spans="1:5" x14ac:dyDescent="0.25">
      <c r="A50" s="146"/>
      <c r="B50" s="162"/>
      <c r="C50" s="148"/>
      <c r="D50" s="148"/>
      <c r="E50" s="149"/>
    </row>
    <row r="51" spans="1:5" ht="15.75" thickBot="1" x14ac:dyDescent="0.3">
      <c r="A51" s="163"/>
      <c r="B51" s="164"/>
      <c r="C51" s="165"/>
      <c r="D51" s="165"/>
      <c r="E51" s="166"/>
    </row>
    <row r="52" spans="1:5" ht="16.5" thickBot="1" x14ac:dyDescent="0.3">
      <c r="A52" s="167" t="s">
        <v>134</v>
      </c>
      <c r="B52" s="168"/>
      <c r="C52" s="169">
        <f>C28+C43</f>
        <v>10409730</v>
      </c>
      <c r="D52" s="169">
        <f>D28+D43</f>
        <v>10390250</v>
      </c>
      <c r="E52" s="170">
        <f>E28+E43</f>
        <v>10348800</v>
      </c>
    </row>
    <row r="54" spans="1:5" x14ac:dyDescent="0.25">
      <c r="A54" s="249" t="s">
        <v>115</v>
      </c>
      <c r="B54" s="53"/>
      <c r="C54" s="203"/>
      <c r="D54" s="204"/>
      <c r="E54" s="3"/>
    </row>
    <row r="55" spans="1:5" x14ac:dyDescent="0.25">
      <c r="A55" s="52"/>
      <c r="B55" s="53"/>
      <c r="C55" s="203"/>
      <c r="D55" s="205" t="s">
        <v>51</v>
      </c>
      <c r="E55" s="3"/>
    </row>
    <row r="56" spans="1:5" x14ac:dyDescent="0.25">
      <c r="A56" s="297" t="s">
        <v>109</v>
      </c>
      <c r="B56" s="297"/>
      <c r="C56" s="203"/>
      <c r="D56" s="204"/>
      <c r="E56" s="1"/>
    </row>
    <row r="57" spans="1:5" x14ac:dyDescent="0.25">
      <c r="A57" s="298" t="s">
        <v>110</v>
      </c>
      <c r="B57" s="298"/>
      <c r="C57" s="206" t="s">
        <v>144</v>
      </c>
      <c r="D57" s="204"/>
      <c r="E57" s="1"/>
    </row>
    <row r="58" spans="1:5" x14ac:dyDescent="0.25">
      <c r="A58" s="298"/>
      <c r="B58" s="298"/>
      <c r="C58" s="207"/>
      <c r="D58" s="204"/>
    </row>
    <row r="59" spans="1:5" x14ac:dyDescent="0.25">
      <c r="A59" s="52"/>
      <c r="B59" s="53"/>
      <c r="C59" s="208"/>
      <c r="D59" s="209"/>
      <c r="E59" s="1"/>
    </row>
    <row r="60" spans="1:5" ht="26.25" x14ac:dyDescent="0.4">
      <c r="A60" s="198"/>
      <c r="B60" s="199"/>
      <c r="C60" s="197"/>
      <c r="D60" s="196"/>
    </row>
    <row r="61" spans="1:5" ht="18.75" x14ac:dyDescent="0.3">
      <c r="A61" s="200"/>
      <c r="B61" s="201"/>
      <c r="C61" s="197"/>
      <c r="D61" s="196"/>
    </row>
  </sheetData>
  <mergeCells count="3">
    <mergeCell ref="A2:E2"/>
    <mergeCell ref="A56:B56"/>
    <mergeCell ref="A57:B58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19"/>
  <sheetViews>
    <sheetView topLeftCell="A40" zoomScale="85" zoomScaleNormal="85" workbookViewId="0">
      <selection activeCell="E61" sqref="E61:E62"/>
    </sheetView>
  </sheetViews>
  <sheetFormatPr defaultRowHeight="15" x14ac:dyDescent="0.25"/>
  <cols>
    <col min="1" max="1" width="21.140625" customWidth="1"/>
    <col min="2" max="2" width="22.140625" customWidth="1"/>
    <col min="3" max="3" width="19.5703125" customWidth="1"/>
    <col min="4" max="4" width="18.5703125" customWidth="1"/>
    <col min="5" max="5" width="17.42578125" customWidth="1"/>
    <col min="6" max="6" width="17.7109375" customWidth="1"/>
    <col min="7" max="7" width="17.28515625" customWidth="1"/>
    <col min="8" max="8" width="15.42578125" customWidth="1"/>
    <col min="9" max="10" width="18.7109375" customWidth="1"/>
    <col min="11" max="11" width="15.5703125" customWidth="1"/>
    <col min="12" max="13" width="14.5703125" customWidth="1"/>
    <col min="14" max="15" width="19.5703125" customWidth="1"/>
    <col min="16" max="16" width="10.140625" bestFit="1" customWidth="1"/>
  </cols>
  <sheetData>
    <row r="1" spans="1:16" ht="16.5" thickBot="1" x14ac:dyDescent="0.3">
      <c r="A1" s="302" t="s">
        <v>88</v>
      </c>
      <c r="B1" s="303"/>
      <c r="C1" s="30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04"/>
      <c r="P1" s="304"/>
    </row>
    <row r="2" spans="1:16" ht="44.25" customHeight="1" x14ac:dyDescent="0.3">
      <c r="A2" s="305" t="s">
        <v>145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6"/>
      <c r="P2" s="6"/>
    </row>
    <row r="3" spans="1:16" ht="15.75" x14ac:dyDescent="0.25">
      <c r="A3" s="7" t="s">
        <v>27</v>
      </c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5"/>
      <c r="P3" s="5"/>
    </row>
    <row r="4" spans="1:16" ht="18" x14ac:dyDescent="0.25">
      <c r="A4" s="10" t="s">
        <v>86</v>
      </c>
      <c r="B4" s="75"/>
      <c r="C4" s="75"/>
      <c r="D4" s="75"/>
      <c r="E4" s="9"/>
      <c r="F4" s="9"/>
      <c r="G4" s="9"/>
      <c r="H4" s="9"/>
      <c r="I4" s="9"/>
      <c r="J4" s="9"/>
      <c r="K4" s="9"/>
      <c r="L4" s="9"/>
      <c r="M4" s="9"/>
      <c r="N4" s="9"/>
      <c r="O4" s="5"/>
      <c r="P4" s="5"/>
    </row>
    <row r="5" spans="1:16" ht="15.75" customHeight="1" thickBot="1" x14ac:dyDescent="0.3">
      <c r="A5" s="11"/>
      <c r="B5" s="75"/>
      <c r="C5" s="75"/>
      <c r="D5" s="75"/>
      <c r="E5" s="9"/>
      <c r="F5" s="9"/>
      <c r="G5" s="9"/>
      <c r="H5" s="9"/>
      <c r="I5" s="9"/>
      <c r="J5" s="9"/>
      <c r="K5" s="9"/>
      <c r="L5" s="9"/>
      <c r="M5" s="9"/>
      <c r="N5" s="9"/>
      <c r="O5" s="5"/>
      <c r="P5" s="5"/>
    </row>
    <row r="6" spans="1:16" ht="16.5" thickBot="1" x14ac:dyDescent="0.3">
      <c r="A6" s="262" t="s">
        <v>28</v>
      </c>
      <c r="B6" s="263" t="s">
        <v>100</v>
      </c>
      <c r="C6" s="263" t="s">
        <v>111</v>
      </c>
      <c r="D6" s="264" t="s">
        <v>116</v>
      </c>
      <c r="E6" s="244"/>
      <c r="F6" s="244"/>
      <c r="G6" s="244"/>
      <c r="H6" s="244"/>
      <c r="I6" s="244"/>
      <c r="J6" s="244"/>
      <c r="K6" s="12"/>
      <c r="L6" s="12"/>
      <c r="M6" s="12"/>
      <c r="N6" s="301"/>
      <c r="O6" s="301"/>
      <c r="P6" s="301"/>
    </row>
    <row r="7" spans="1:16" ht="30" x14ac:dyDescent="0.25">
      <c r="A7" s="246" t="s">
        <v>29</v>
      </c>
      <c r="B7" s="247">
        <f>D48+F48+H48</f>
        <v>1044593</v>
      </c>
      <c r="C7" s="247">
        <v>1042645</v>
      </c>
      <c r="D7" s="248">
        <v>1038500</v>
      </c>
      <c r="E7" s="243"/>
      <c r="F7" s="243"/>
      <c r="G7" s="243"/>
      <c r="H7" s="243"/>
      <c r="I7" s="243"/>
      <c r="J7" s="243"/>
      <c r="K7" s="19"/>
      <c r="L7" s="19"/>
      <c r="M7" s="250"/>
      <c r="N7" s="301"/>
      <c r="O7" s="301"/>
      <c r="P7" s="301"/>
    </row>
    <row r="8" spans="1:16" ht="30" x14ac:dyDescent="0.25">
      <c r="A8" s="82" t="s">
        <v>70</v>
      </c>
      <c r="B8" s="81">
        <v>0</v>
      </c>
      <c r="C8" s="81">
        <v>0</v>
      </c>
      <c r="D8" s="83">
        <v>0</v>
      </c>
      <c r="E8" s="195"/>
      <c r="F8" s="195"/>
      <c r="G8" s="65"/>
      <c r="H8" s="65"/>
      <c r="I8" s="65"/>
      <c r="J8" s="65"/>
      <c r="K8" s="23"/>
      <c r="L8" s="23"/>
      <c r="M8" s="250"/>
      <c r="N8" s="23"/>
      <c r="O8" s="23"/>
      <c r="P8" s="23"/>
    </row>
    <row r="9" spans="1:16" ht="15.75" x14ac:dyDescent="0.25">
      <c r="A9" s="84" t="s">
        <v>82</v>
      </c>
      <c r="B9" s="81">
        <f>E48-30000</f>
        <v>649300</v>
      </c>
      <c r="C9" s="81">
        <v>649300</v>
      </c>
      <c r="D9" s="83">
        <v>649300</v>
      </c>
      <c r="E9" s="195"/>
      <c r="F9" s="195"/>
      <c r="G9" s="65"/>
      <c r="H9" s="65"/>
      <c r="I9" s="65"/>
      <c r="J9" s="65"/>
      <c r="K9" s="64"/>
      <c r="L9" s="64"/>
      <c r="M9" s="250"/>
      <c r="N9" s="64"/>
      <c r="O9" s="64"/>
      <c r="P9" s="64"/>
    </row>
    <row r="10" spans="1:16" ht="30" x14ac:dyDescent="0.25">
      <c r="A10" s="85" t="s">
        <v>30</v>
      </c>
      <c r="B10" s="81">
        <v>0</v>
      </c>
      <c r="C10" s="81">
        <v>0</v>
      </c>
      <c r="D10" s="83">
        <v>0</v>
      </c>
      <c r="E10" s="244"/>
      <c r="F10" s="244"/>
      <c r="G10" s="244"/>
      <c r="H10" s="244"/>
      <c r="I10" s="244"/>
      <c r="J10" s="244"/>
      <c r="K10" s="19"/>
      <c r="L10" s="19"/>
      <c r="M10" s="250"/>
      <c r="N10" s="301"/>
      <c r="O10" s="301"/>
      <c r="P10" s="301"/>
    </row>
    <row r="11" spans="1:16" ht="15.75" x14ac:dyDescent="0.25">
      <c r="A11" s="85" t="s">
        <v>32</v>
      </c>
      <c r="B11" s="81">
        <v>0</v>
      </c>
      <c r="C11" s="81">
        <v>0</v>
      </c>
      <c r="D11" s="83">
        <v>0</v>
      </c>
      <c r="E11" s="194"/>
      <c r="F11" s="194"/>
      <c r="G11" s="63"/>
      <c r="H11" s="63"/>
      <c r="I11" s="63"/>
      <c r="J11" s="63"/>
      <c r="K11" s="19"/>
      <c r="L11" s="19"/>
      <c r="M11" s="250"/>
      <c r="N11" s="19"/>
      <c r="O11" s="19"/>
      <c r="P11" s="19"/>
    </row>
    <row r="12" spans="1:16" ht="15.75" x14ac:dyDescent="0.25">
      <c r="A12" s="84" t="s">
        <v>31</v>
      </c>
      <c r="B12" s="81">
        <f>I48+J48</f>
        <v>8639225.5500000007</v>
      </c>
      <c r="C12" s="81">
        <v>8636595.75</v>
      </c>
      <c r="D12" s="83">
        <v>8631000</v>
      </c>
      <c r="E12" s="9"/>
      <c r="F12" s="9"/>
      <c r="G12" s="13"/>
      <c r="H12" s="13"/>
      <c r="I12" s="9"/>
      <c r="J12" s="9"/>
      <c r="K12" s="9"/>
      <c r="L12" s="9"/>
      <c r="M12" s="9"/>
      <c r="N12" s="9"/>
      <c r="O12" s="5"/>
      <c r="P12" s="5"/>
    </row>
    <row r="13" spans="1:16" ht="15.75" x14ac:dyDescent="0.25">
      <c r="A13" s="84" t="s">
        <v>123</v>
      </c>
      <c r="B13" s="81">
        <f>M48</f>
        <v>46611.45</v>
      </c>
      <c r="C13" s="81">
        <v>31709.25</v>
      </c>
      <c r="D13" s="83">
        <v>0</v>
      </c>
      <c r="E13" s="9"/>
      <c r="F13" s="9"/>
      <c r="G13" s="13"/>
      <c r="H13" s="13"/>
      <c r="I13" s="9"/>
      <c r="J13" s="9"/>
      <c r="K13" s="9"/>
      <c r="L13" s="9"/>
      <c r="M13" s="9"/>
      <c r="N13" s="9"/>
      <c r="O13" s="5"/>
      <c r="P13" s="5"/>
    </row>
    <row r="14" spans="1:16" ht="16.5" thickBot="1" x14ac:dyDescent="0.3">
      <c r="A14" s="258" t="s">
        <v>124</v>
      </c>
      <c r="B14" s="259">
        <v>0</v>
      </c>
      <c r="C14" s="259">
        <v>0</v>
      </c>
      <c r="D14" s="260">
        <v>0</v>
      </c>
      <c r="E14" s="9"/>
      <c r="F14" s="9"/>
      <c r="G14" s="13"/>
      <c r="H14" s="13"/>
      <c r="I14" s="9"/>
      <c r="J14" s="9"/>
      <c r="K14" s="9"/>
      <c r="L14" s="9"/>
      <c r="M14" s="9"/>
      <c r="N14" s="9"/>
      <c r="O14" s="5"/>
      <c r="P14" s="5"/>
    </row>
    <row r="15" spans="1:16" ht="16.5" thickBot="1" x14ac:dyDescent="0.3">
      <c r="A15" s="261" t="s">
        <v>33</v>
      </c>
      <c r="B15" s="100">
        <f>SUM(B7:B14)</f>
        <v>10379730</v>
      </c>
      <c r="C15" s="100">
        <f>SUM(C7:C14)</f>
        <v>10360250</v>
      </c>
      <c r="D15" s="101">
        <f>SUM(D7:D14)</f>
        <v>10318800</v>
      </c>
      <c r="E15" s="245"/>
      <c r="F15" s="245"/>
      <c r="G15" s="245"/>
      <c r="H15" s="245"/>
      <c r="I15" s="245"/>
      <c r="J15" s="245"/>
      <c r="K15" s="9"/>
      <c r="L15" s="9"/>
      <c r="M15" s="9"/>
      <c r="N15" s="9"/>
      <c r="O15" s="5"/>
      <c r="P15" s="5"/>
    </row>
    <row r="16" spans="1:16" s="26" customFormat="1" ht="30.75" thickBot="1" x14ac:dyDescent="0.3">
      <c r="A16" s="265" t="s">
        <v>113</v>
      </c>
      <c r="B16" s="266">
        <v>30000</v>
      </c>
      <c r="C16" s="266">
        <v>30000</v>
      </c>
      <c r="D16" s="109">
        <v>30000</v>
      </c>
      <c r="E16" s="245"/>
      <c r="F16" s="245"/>
      <c r="G16" s="245"/>
      <c r="H16" s="245"/>
      <c r="I16" s="245"/>
      <c r="J16" s="245"/>
      <c r="K16" s="34"/>
      <c r="L16" s="34"/>
      <c r="M16" s="34"/>
      <c r="N16" s="34"/>
      <c r="O16" s="36"/>
      <c r="P16" s="36"/>
    </row>
    <row r="17" spans="1:17" s="26" customFormat="1" ht="18.75" thickBot="1" x14ac:dyDescent="0.3">
      <c r="A17" s="111" t="s">
        <v>33</v>
      </c>
      <c r="B17" s="267">
        <f>SUM(B15:B16)</f>
        <v>10409730</v>
      </c>
      <c r="C17" s="267">
        <f>SUM(C15:C16)</f>
        <v>10390250</v>
      </c>
      <c r="D17" s="112">
        <f>SUM(D15:D16)</f>
        <v>10348800</v>
      </c>
      <c r="E17" s="245"/>
      <c r="F17" s="245"/>
      <c r="G17" s="245"/>
      <c r="H17" s="245"/>
      <c r="I17" s="245"/>
      <c r="J17" s="245"/>
      <c r="K17" s="34"/>
      <c r="L17" s="34"/>
      <c r="M17" s="34"/>
      <c r="N17" s="34"/>
      <c r="O17" s="36"/>
      <c r="P17" s="36"/>
    </row>
    <row r="18" spans="1:17" s="26" customFormat="1" ht="15.75" x14ac:dyDescent="0.25">
      <c r="A18" s="32"/>
      <c r="B18" s="33"/>
      <c r="C18" s="33"/>
      <c r="D18" s="34"/>
      <c r="E18" s="34"/>
      <c r="F18" s="34"/>
      <c r="G18" s="35"/>
      <c r="H18" s="35"/>
      <c r="I18" s="34"/>
      <c r="J18" s="34"/>
      <c r="K18" s="34"/>
      <c r="L18" s="34"/>
      <c r="M18" s="34"/>
      <c r="N18" s="34"/>
      <c r="O18" s="36"/>
      <c r="P18" s="36"/>
    </row>
    <row r="19" spans="1:17" ht="15.75" x14ac:dyDescent="0.25">
      <c r="A19" s="20" t="s">
        <v>52</v>
      </c>
      <c r="B19" s="21">
        <v>8532</v>
      </c>
      <c r="C19" s="5" t="s">
        <v>53</v>
      </c>
      <c r="D19" s="5"/>
      <c r="E19" s="5"/>
      <c r="F19" s="5"/>
      <c r="G19" s="5"/>
      <c r="H19" s="5"/>
      <c r="N19" s="9"/>
      <c r="O19" s="5"/>
      <c r="P19" s="5"/>
    </row>
    <row r="20" spans="1:17" ht="15.75" x14ac:dyDescent="0.25">
      <c r="A20" s="20" t="s">
        <v>54</v>
      </c>
      <c r="B20" s="66">
        <v>1887211</v>
      </c>
      <c r="C20" s="5" t="s">
        <v>55</v>
      </c>
      <c r="D20" s="5"/>
      <c r="E20" s="5"/>
      <c r="F20" s="5"/>
      <c r="G20" s="5"/>
      <c r="H20" s="5"/>
      <c r="N20" s="9"/>
      <c r="O20" s="5"/>
      <c r="P20" s="5"/>
    </row>
    <row r="21" spans="1:17" ht="15.75" x14ac:dyDescent="0.25">
      <c r="A21" s="20" t="s">
        <v>56</v>
      </c>
      <c r="B21" s="5">
        <v>912</v>
      </c>
      <c r="C21" s="5" t="s">
        <v>57</v>
      </c>
      <c r="D21" s="5"/>
      <c r="E21" s="5"/>
      <c r="F21" s="5"/>
      <c r="G21" s="5"/>
      <c r="H21" s="5"/>
      <c r="N21" s="9"/>
      <c r="O21" s="5"/>
      <c r="P21" s="5"/>
    </row>
    <row r="22" spans="1:17" ht="15.75" x14ac:dyDescent="0.25">
      <c r="A22" s="20" t="s">
        <v>58</v>
      </c>
      <c r="B22" s="5">
        <v>487</v>
      </c>
      <c r="C22" s="5" t="s">
        <v>87</v>
      </c>
      <c r="D22" s="5"/>
      <c r="E22" s="5"/>
      <c r="F22" s="5"/>
      <c r="G22" s="5"/>
      <c r="H22" s="5"/>
      <c r="N22" s="9"/>
      <c r="O22" s="5"/>
      <c r="P22" s="5"/>
    </row>
    <row r="23" spans="1:17" ht="15.75" x14ac:dyDescent="0.25">
      <c r="A23" s="14"/>
      <c r="B23" s="5"/>
      <c r="C23" s="5"/>
      <c r="D23" s="5"/>
      <c r="E23" s="5"/>
      <c r="F23" s="5"/>
      <c r="G23" s="5"/>
      <c r="H23" s="5"/>
      <c r="N23" s="9"/>
      <c r="O23" s="5"/>
      <c r="P23" s="5"/>
    </row>
    <row r="24" spans="1:17" ht="15.75" x14ac:dyDescent="0.25">
      <c r="A24" s="14"/>
      <c r="B24" s="1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9"/>
      <c r="O24" s="5"/>
      <c r="P24" s="5"/>
    </row>
    <row r="25" spans="1:17" ht="15.75" x14ac:dyDescent="0.25">
      <c r="A25" s="14"/>
      <c r="B25" s="1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9"/>
      <c r="O25" s="5"/>
      <c r="P25" s="5"/>
    </row>
    <row r="26" spans="1:17" ht="16.5" thickBot="1" x14ac:dyDescent="0.3">
      <c r="A26" s="38" t="s">
        <v>34</v>
      </c>
      <c r="B26" s="39"/>
      <c r="C26" s="40"/>
      <c r="D26" s="41"/>
      <c r="E26" s="41"/>
      <c r="F26" s="41"/>
      <c r="G26" s="41"/>
      <c r="H26" s="41"/>
      <c r="I26" s="40"/>
      <c r="J26" s="40"/>
      <c r="K26" s="40"/>
      <c r="L26" s="40"/>
      <c r="M26" s="40"/>
      <c r="N26" s="42" t="s">
        <v>35</v>
      </c>
      <c r="O26" s="5"/>
      <c r="P26" s="5"/>
    </row>
    <row r="27" spans="1:17" ht="105.75" thickBot="1" x14ac:dyDescent="0.3">
      <c r="A27" s="92" t="s">
        <v>36</v>
      </c>
      <c r="B27" s="93" t="s">
        <v>37</v>
      </c>
      <c r="C27" s="94" t="s">
        <v>101</v>
      </c>
      <c r="D27" s="94" t="s">
        <v>91</v>
      </c>
      <c r="E27" s="94" t="s">
        <v>82</v>
      </c>
      <c r="F27" s="94" t="s">
        <v>93</v>
      </c>
      <c r="G27" s="94" t="s">
        <v>30</v>
      </c>
      <c r="H27" s="94" t="s">
        <v>94</v>
      </c>
      <c r="I27" s="94" t="s">
        <v>139</v>
      </c>
      <c r="J27" s="94" t="s">
        <v>140</v>
      </c>
      <c r="K27" s="94" t="s">
        <v>32</v>
      </c>
      <c r="L27" s="94" t="s">
        <v>38</v>
      </c>
      <c r="M27" s="94" t="s">
        <v>123</v>
      </c>
      <c r="N27" s="94" t="s">
        <v>112</v>
      </c>
      <c r="O27" s="95" t="s">
        <v>114</v>
      </c>
      <c r="P27" s="5"/>
      <c r="Q27" s="25"/>
    </row>
    <row r="28" spans="1:17" ht="16.5" thickBot="1" x14ac:dyDescent="0.3">
      <c r="A28" s="88">
        <v>31</v>
      </c>
      <c r="B28" s="89" t="s">
        <v>39</v>
      </c>
      <c r="C28" s="90">
        <v>8485930</v>
      </c>
      <c r="D28" s="90">
        <v>0</v>
      </c>
      <c r="E28" s="90">
        <v>0</v>
      </c>
      <c r="F28" s="90">
        <f>F30</f>
        <v>20000</v>
      </c>
      <c r="G28" s="90">
        <v>0</v>
      </c>
      <c r="H28" s="90">
        <f>H29+H30+H31</f>
        <v>5793</v>
      </c>
      <c r="I28" s="90">
        <f>I29+I30+I31</f>
        <v>8408000</v>
      </c>
      <c r="J28" s="90">
        <f>J29+J30+J31</f>
        <v>7820.55</v>
      </c>
      <c r="K28" s="90">
        <v>0</v>
      </c>
      <c r="L28" s="90">
        <v>0</v>
      </c>
      <c r="M28" s="90">
        <f>M29+M30+M31</f>
        <v>44316.45</v>
      </c>
      <c r="N28" s="90">
        <f>N29+N30+N31</f>
        <v>8467450</v>
      </c>
      <c r="O28" s="91">
        <f>O29+O30+O31</f>
        <v>8428000</v>
      </c>
      <c r="P28" s="5"/>
    </row>
    <row r="29" spans="1:17" ht="19.5" customHeight="1" x14ac:dyDescent="0.25">
      <c r="A29" s="102">
        <v>311</v>
      </c>
      <c r="B29" s="43" t="s">
        <v>40</v>
      </c>
      <c r="C29" s="72">
        <v>6592000</v>
      </c>
      <c r="D29" s="72">
        <v>0</v>
      </c>
      <c r="E29" s="68">
        <v>0</v>
      </c>
      <c r="F29" s="72">
        <v>0</v>
      </c>
      <c r="G29" s="68">
        <v>0</v>
      </c>
      <c r="H29" s="72">
        <v>4200</v>
      </c>
      <c r="I29" s="68">
        <v>6550000</v>
      </c>
      <c r="J29" s="68">
        <v>5670</v>
      </c>
      <c r="K29" s="68">
        <v>0</v>
      </c>
      <c r="L29" s="68">
        <v>0</v>
      </c>
      <c r="M29" s="68">
        <v>32130</v>
      </c>
      <c r="N29" s="72">
        <v>6580000</v>
      </c>
      <c r="O29" s="252">
        <v>6550000</v>
      </c>
      <c r="P29" s="5"/>
    </row>
    <row r="30" spans="1:17" ht="21" customHeight="1" x14ac:dyDescent="0.25">
      <c r="A30" s="104">
        <v>312</v>
      </c>
      <c r="B30" s="44" t="s">
        <v>15</v>
      </c>
      <c r="C30" s="72">
        <v>379000</v>
      </c>
      <c r="D30" s="73">
        <v>0</v>
      </c>
      <c r="E30" s="69">
        <v>0</v>
      </c>
      <c r="F30" s="73">
        <v>20000</v>
      </c>
      <c r="G30" s="69">
        <v>0</v>
      </c>
      <c r="H30" s="73">
        <v>900</v>
      </c>
      <c r="I30" s="69">
        <v>350000</v>
      </c>
      <c r="J30" s="69">
        <v>1215</v>
      </c>
      <c r="K30" s="69">
        <v>0</v>
      </c>
      <c r="L30" s="69">
        <v>0</v>
      </c>
      <c r="M30" s="68">
        <v>6885</v>
      </c>
      <c r="N30" s="72">
        <v>374500</v>
      </c>
      <c r="O30" s="252">
        <v>370000</v>
      </c>
      <c r="P30" s="5"/>
    </row>
    <row r="31" spans="1:17" ht="20.25" customHeight="1" thickBot="1" x14ac:dyDescent="0.3">
      <c r="A31" s="106">
        <v>313</v>
      </c>
      <c r="B31" s="45" t="s">
        <v>16</v>
      </c>
      <c r="C31" s="74">
        <v>1514930</v>
      </c>
      <c r="D31" s="74">
        <v>0</v>
      </c>
      <c r="E31" s="70">
        <v>0</v>
      </c>
      <c r="F31" s="74">
        <v>0</v>
      </c>
      <c r="G31" s="70">
        <v>0</v>
      </c>
      <c r="H31" s="74">
        <v>693</v>
      </c>
      <c r="I31" s="70">
        <v>1508000</v>
      </c>
      <c r="J31" s="70">
        <v>935.55</v>
      </c>
      <c r="K31" s="70">
        <v>0</v>
      </c>
      <c r="L31" s="70">
        <v>0</v>
      </c>
      <c r="M31" s="70">
        <v>5301.45</v>
      </c>
      <c r="N31" s="74">
        <v>1512950</v>
      </c>
      <c r="O31" s="253">
        <v>1508000</v>
      </c>
      <c r="P31" s="5"/>
    </row>
    <row r="32" spans="1:17" ht="16.5" thickBot="1" x14ac:dyDescent="0.3">
      <c r="A32" s="88">
        <v>32</v>
      </c>
      <c r="B32" s="89" t="s">
        <v>17</v>
      </c>
      <c r="C32" s="90">
        <v>1738500</v>
      </c>
      <c r="D32" s="90">
        <f>D33+D34+D35+D37</f>
        <v>626000</v>
      </c>
      <c r="E32" s="90">
        <f>E33+E34+E35+E36+E37</f>
        <v>546000</v>
      </c>
      <c r="F32" s="90">
        <v>0</v>
      </c>
      <c r="G32" s="90">
        <v>0</v>
      </c>
      <c r="H32" s="90">
        <f>H33+H34+H35+H36</f>
        <v>363800</v>
      </c>
      <c r="I32" s="90">
        <f>I33+I34+I35+I37</f>
        <v>200000</v>
      </c>
      <c r="J32" s="90">
        <f>J33</f>
        <v>405</v>
      </c>
      <c r="K32" s="90">
        <v>0</v>
      </c>
      <c r="L32" s="90">
        <v>0</v>
      </c>
      <c r="M32" s="90">
        <f>M33</f>
        <v>2295</v>
      </c>
      <c r="N32" s="90">
        <f>N33+N34+N35+N36+N37</f>
        <v>1737500</v>
      </c>
      <c r="O32" s="91">
        <f>O33+O34+O35+O36+O37</f>
        <v>1735500</v>
      </c>
      <c r="P32" s="5"/>
    </row>
    <row r="33" spans="1:16" ht="33.75" customHeight="1" x14ac:dyDescent="0.25">
      <c r="A33" s="102">
        <v>321</v>
      </c>
      <c r="B33" s="46" t="s">
        <v>69</v>
      </c>
      <c r="C33" s="68">
        <v>497000</v>
      </c>
      <c r="D33" s="68">
        <v>442000</v>
      </c>
      <c r="E33" s="68">
        <v>52000</v>
      </c>
      <c r="F33" s="68">
        <v>0</v>
      </c>
      <c r="G33" s="68">
        <v>0</v>
      </c>
      <c r="H33" s="68">
        <v>300</v>
      </c>
      <c r="I33" s="68">
        <v>0</v>
      </c>
      <c r="J33" s="68">
        <v>405</v>
      </c>
      <c r="K33" s="68">
        <v>0</v>
      </c>
      <c r="L33" s="68">
        <v>0</v>
      </c>
      <c r="M33" s="68">
        <v>2295</v>
      </c>
      <c r="N33" s="68">
        <v>496000</v>
      </c>
      <c r="O33" s="254">
        <v>494000</v>
      </c>
      <c r="P33" s="5"/>
    </row>
    <row r="34" spans="1:16" ht="30" customHeight="1" x14ac:dyDescent="0.25">
      <c r="A34" s="104">
        <v>322</v>
      </c>
      <c r="B34" s="47" t="s">
        <v>41</v>
      </c>
      <c r="C34" s="69">
        <v>365000</v>
      </c>
      <c r="D34" s="69">
        <v>33000</v>
      </c>
      <c r="E34" s="69">
        <v>97000</v>
      </c>
      <c r="F34" s="69">
        <v>0</v>
      </c>
      <c r="G34" s="69">
        <v>0</v>
      </c>
      <c r="H34" s="69">
        <v>235000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365000</v>
      </c>
      <c r="O34" s="255">
        <v>365000</v>
      </c>
      <c r="P34" s="5"/>
    </row>
    <row r="35" spans="1:16" ht="21.75" customHeight="1" x14ac:dyDescent="0.25">
      <c r="A35" s="104">
        <v>323</v>
      </c>
      <c r="B35" s="44" t="s">
        <v>42</v>
      </c>
      <c r="C35" s="69">
        <v>717500</v>
      </c>
      <c r="D35" s="69">
        <v>137000</v>
      </c>
      <c r="E35" s="69">
        <v>313000</v>
      </c>
      <c r="F35" s="69">
        <v>0</v>
      </c>
      <c r="G35" s="69">
        <v>0</v>
      </c>
      <c r="H35" s="69">
        <v>117500</v>
      </c>
      <c r="I35" s="69">
        <v>150000</v>
      </c>
      <c r="J35" s="69">
        <v>0</v>
      </c>
      <c r="K35" s="69">
        <v>0</v>
      </c>
      <c r="L35" s="69">
        <v>0</v>
      </c>
      <c r="M35" s="69">
        <v>0</v>
      </c>
      <c r="N35" s="69">
        <v>717500</v>
      </c>
      <c r="O35" s="255">
        <v>717500</v>
      </c>
      <c r="P35" s="5"/>
    </row>
    <row r="36" spans="1:16" ht="21.75" customHeight="1" x14ac:dyDescent="0.25">
      <c r="A36" s="104">
        <v>324</v>
      </c>
      <c r="B36" s="44" t="s">
        <v>43</v>
      </c>
      <c r="C36" s="69">
        <v>47000</v>
      </c>
      <c r="D36" s="69">
        <v>0</v>
      </c>
      <c r="E36" s="69">
        <v>36000</v>
      </c>
      <c r="F36" s="69">
        <v>0</v>
      </c>
      <c r="G36" s="69">
        <v>0</v>
      </c>
      <c r="H36" s="69">
        <v>11000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47000</v>
      </c>
      <c r="O36" s="255">
        <v>47000</v>
      </c>
      <c r="P36" s="5"/>
    </row>
    <row r="37" spans="1:16" ht="30" thickBot="1" x14ac:dyDescent="0.3">
      <c r="A37" s="106">
        <v>329</v>
      </c>
      <c r="B37" s="96" t="s">
        <v>44</v>
      </c>
      <c r="C37" s="70">
        <v>112000</v>
      </c>
      <c r="D37" s="70">
        <v>14000</v>
      </c>
      <c r="E37" s="70">
        <v>48000</v>
      </c>
      <c r="F37" s="70">
        <v>0</v>
      </c>
      <c r="G37" s="70">
        <v>0</v>
      </c>
      <c r="H37" s="70">
        <v>0</v>
      </c>
      <c r="I37" s="70">
        <v>50000</v>
      </c>
      <c r="J37" s="70">
        <v>0</v>
      </c>
      <c r="K37" s="70">
        <v>0</v>
      </c>
      <c r="L37" s="70">
        <v>0</v>
      </c>
      <c r="M37" s="70">
        <v>0</v>
      </c>
      <c r="N37" s="70">
        <v>112000</v>
      </c>
      <c r="O37" s="256">
        <v>112000</v>
      </c>
      <c r="P37" s="5"/>
    </row>
    <row r="38" spans="1:16" ht="16.5" thickBot="1" x14ac:dyDescent="0.3">
      <c r="A38" s="88">
        <v>34</v>
      </c>
      <c r="B38" s="89" t="s">
        <v>20</v>
      </c>
      <c r="C38" s="90">
        <v>28300</v>
      </c>
      <c r="D38" s="90">
        <f>D39</f>
        <v>4000</v>
      </c>
      <c r="E38" s="90">
        <f>E39</f>
        <v>5300</v>
      </c>
      <c r="F38" s="90">
        <v>0</v>
      </c>
      <c r="G38" s="90">
        <v>0</v>
      </c>
      <c r="H38" s="90">
        <v>0</v>
      </c>
      <c r="I38" s="90">
        <f>I39</f>
        <v>19000</v>
      </c>
      <c r="J38" s="90">
        <v>0</v>
      </c>
      <c r="K38" s="90">
        <v>0</v>
      </c>
      <c r="L38" s="90">
        <v>0</v>
      </c>
      <c r="M38" s="90">
        <v>0</v>
      </c>
      <c r="N38" s="90">
        <f>N39</f>
        <v>28300</v>
      </c>
      <c r="O38" s="91">
        <v>28300</v>
      </c>
      <c r="P38" s="5"/>
    </row>
    <row r="39" spans="1:16" ht="16.5" thickBot="1" x14ac:dyDescent="0.3">
      <c r="A39" s="108">
        <v>343</v>
      </c>
      <c r="B39" s="48" t="s">
        <v>45</v>
      </c>
      <c r="C39" s="71">
        <v>28300</v>
      </c>
      <c r="D39" s="71">
        <v>4000</v>
      </c>
      <c r="E39" s="71">
        <v>5300</v>
      </c>
      <c r="F39" s="71">
        <v>0</v>
      </c>
      <c r="G39" s="71">
        <v>0</v>
      </c>
      <c r="H39" s="71">
        <v>0</v>
      </c>
      <c r="I39" s="71">
        <v>19000</v>
      </c>
      <c r="J39" s="71">
        <v>0</v>
      </c>
      <c r="K39" s="71">
        <v>0</v>
      </c>
      <c r="L39" s="71">
        <v>0</v>
      </c>
      <c r="M39" s="71">
        <v>0</v>
      </c>
      <c r="N39" s="71">
        <v>28300</v>
      </c>
      <c r="O39" s="257">
        <v>28300</v>
      </c>
      <c r="P39" s="5"/>
    </row>
    <row r="40" spans="1:16" ht="16.5" thickBot="1" x14ac:dyDescent="0.3">
      <c r="A40" s="88">
        <v>37</v>
      </c>
      <c r="B40" s="89" t="s">
        <v>121</v>
      </c>
      <c r="C40" s="90">
        <v>2000</v>
      </c>
      <c r="D40" s="90">
        <v>0</v>
      </c>
      <c r="E40" s="90">
        <f>E41</f>
        <v>2000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  <c r="N40" s="90">
        <f>N41</f>
        <v>2000</v>
      </c>
      <c r="O40" s="91">
        <v>2000</v>
      </c>
      <c r="P40" s="5"/>
    </row>
    <row r="41" spans="1:16" ht="16.5" thickBot="1" x14ac:dyDescent="0.3">
      <c r="A41" s="108">
        <v>372</v>
      </c>
      <c r="B41" s="48" t="s">
        <v>122</v>
      </c>
      <c r="C41" s="71">
        <v>2000</v>
      </c>
      <c r="D41" s="71">
        <v>0</v>
      </c>
      <c r="E41" s="71">
        <v>2000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2000</v>
      </c>
      <c r="O41" s="257">
        <v>2000</v>
      </c>
      <c r="P41" s="5"/>
    </row>
    <row r="42" spans="1:16" s="28" customFormat="1" ht="50.25" customHeight="1" thickBot="1" x14ac:dyDescent="0.3">
      <c r="A42" s="88">
        <v>41</v>
      </c>
      <c r="B42" s="97" t="s">
        <v>74</v>
      </c>
      <c r="C42" s="90">
        <v>10000</v>
      </c>
      <c r="D42" s="90">
        <v>0</v>
      </c>
      <c r="E42" s="90">
        <f>E43</f>
        <v>10000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f>N43</f>
        <v>10000</v>
      </c>
      <c r="O42" s="91">
        <v>10000</v>
      </c>
      <c r="P42" s="24"/>
    </row>
    <row r="43" spans="1:16" ht="16.5" thickBot="1" x14ac:dyDescent="0.3">
      <c r="A43" s="108">
        <v>412</v>
      </c>
      <c r="B43" s="48" t="s">
        <v>75</v>
      </c>
      <c r="C43" s="71">
        <v>10000</v>
      </c>
      <c r="D43" s="71">
        <v>0</v>
      </c>
      <c r="E43" s="71">
        <v>10000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10000</v>
      </c>
      <c r="O43" s="257">
        <v>10000</v>
      </c>
      <c r="P43" s="5"/>
    </row>
    <row r="44" spans="1:16" ht="45.75" thickBot="1" x14ac:dyDescent="0.3">
      <c r="A44" s="88">
        <v>42</v>
      </c>
      <c r="B44" s="98" t="s">
        <v>46</v>
      </c>
      <c r="C44" s="90">
        <v>145000</v>
      </c>
      <c r="D44" s="90">
        <v>0</v>
      </c>
      <c r="E44" s="90">
        <f>E45+E46+E47</f>
        <v>116000</v>
      </c>
      <c r="F44" s="90">
        <v>0</v>
      </c>
      <c r="G44" s="90">
        <v>0</v>
      </c>
      <c r="H44" s="90">
        <f>H45</f>
        <v>25000</v>
      </c>
      <c r="I44" s="90">
        <f>I46</f>
        <v>4000</v>
      </c>
      <c r="J44" s="90">
        <v>0</v>
      </c>
      <c r="K44" s="90">
        <v>0</v>
      </c>
      <c r="L44" s="90">
        <v>0</v>
      </c>
      <c r="M44" s="90">
        <v>0</v>
      </c>
      <c r="N44" s="90">
        <f>N45+N46</f>
        <v>145000</v>
      </c>
      <c r="O44" s="91">
        <v>145000</v>
      </c>
      <c r="P44" s="5"/>
    </row>
    <row r="45" spans="1:16" ht="18" customHeight="1" x14ac:dyDescent="0.25">
      <c r="A45" s="110">
        <v>422</v>
      </c>
      <c r="B45" s="49" t="s">
        <v>47</v>
      </c>
      <c r="C45" s="87">
        <v>127000</v>
      </c>
      <c r="D45" s="68">
        <v>0</v>
      </c>
      <c r="E45" s="68">
        <v>102000</v>
      </c>
      <c r="F45" s="68">
        <v>0</v>
      </c>
      <c r="G45" s="68">
        <v>0</v>
      </c>
      <c r="H45" s="68">
        <v>25000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127000</v>
      </c>
      <c r="O45" s="103">
        <v>127000</v>
      </c>
      <c r="P45" s="5"/>
    </row>
    <row r="46" spans="1:16" ht="18.75" customHeight="1" x14ac:dyDescent="0.25">
      <c r="A46" s="104">
        <v>424</v>
      </c>
      <c r="B46" s="50" t="s">
        <v>48</v>
      </c>
      <c r="C46" s="67">
        <v>18000</v>
      </c>
      <c r="D46" s="69">
        <v>0</v>
      </c>
      <c r="E46" s="69">
        <v>14000</v>
      </c>
      <c r="F46" s="69">
        <v>0</v>
      </c>
      <c r="G46" s="69">
        <v>0</v>
      </c>
      <c r="H46" s="69">
        <v>0</v>
      </c>
      <c r="I46" s="69">
        <v>4000</v>
      </c>
      <c r="J46" s="69">
        <v>0</v>
      </c>
      <c r="K46" s="69">
        <v>0</v>
      </c>
      <c r="L46" s="69">
        <v>0</v>
      </c>
      <c r="M46" s="69">
        <v>0</v>
      </c>
      <c r="N46" s="69">
        <v>18000</v>
      </c>
      <c r="O46" s="105">
        <v>18000</v>
      </c>
      <c r="P46" s="5"/>
    </row>
    <row r="47" spans="1:16" ht="18" customHeight="1" thickBot="1" x14ac:dyDescent="0.3">
      <c r="A47" s="106">
        <v>426</v>
      </c>
      <c r="B47" s="99" t="s">
        <v>49</v>
      </c>
      <c r="C47" s="86">
        <v>0</v>
      </c>
      <c r="D47" s="70">
        <v>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107">
        <v>0</v>
      </c>
      <c r="P47" s="5"/>
    </row>
    <row r="48" spans="1:16" ht="21" thickBot="1" x14ac:dyDescent="0.35">
      <c r="A48" s="236"/>
      <c r="B48" s="237" t="s">
        <v>50</v>
      </c>
      <c r="C48" s="241">
        <v>10409730</v>
      </c>
      <c r="D48" s="241">
        <f>D32+D38+D40</f>
        <v>630000</v>
      </c>
      <c r="E48" s="241">
        <f>E32+E38+E40+E42+E44</f>
        <v>679300</v>
      </c>
      <c r="F48" s="241">
        <f>F28</f>
        <v>20000</v>
      </c>
      <c r="G48" s="241">
        <v>0</v>
      </c>
      <c r="H48" s="241">
        <f>H28+H32+H44</f>
        <v>394593</v>
      </c>
      <c r="I48" s="241">
        <f>I28+I32+I38+I44</f>
        <v>8631000</v>
      </c>
      <c r="J48" s="241">
        <f>J28+J32</f>
        <v>8225.5499999999993</v>
      </c>
      <c r="K48" s="241">
        <v>0</v>
      </c>
      <c r="L48" s="241">
        <v>0</v>
      </c>
      <c r="M48" s="241">
        <f>M28+M32</f>
        <v>46611.45</v>
      </c>
      <c r="N48" s="241">
        <f>N28+N32+N38+N40+N42+N44</f>
        <v>10390250</v>
      </c>
      <c r="O48" s="242">
        <f>O28+O32+O38+O40+O42+O44</f>
        <v>10348800</v>
      </c>
      <c r="P48" s="5"/>
    </row>
    <row r="49" spans="1:16" ht="20.25" x14ac:dyDescent="0.3">
      <c r="A49" s="202" t="s">
        <v>115</v>
      </c>
      <c r="B49" s="211"/>
      <c r="C49" s="212"/>
      <c r="D49" s="213"/>
      <c r="E49" s="213"/>
      <c r="F49" s="213"/>
      <c r="G49" s="51"/>
      <c r="H49" s="51"/>
      <c r="I49" s="51"/>
      <c r="J49" s="51"/>
      <c r="K49" s="51"/>
      <c r="L49" s="51"/>
      <c r="M49" s="51"/>
      <c r="N49" s="51"/>
      <c r="O49" s="5"/>
      <c r="P49" s="5"/>
    </row>
    <row r="50" spans="1:16" ht="20.25" x14ac:dyDescent="0.3">
      <c r="A50" s="210"/>
      <c r="B50" s="211"/>
      <c r="C50" s="212"/>
      <c r="D50" s="213"/>
      <c r="E50" s="213"/>
      <c r="F50" s="213"/>
      <c r="G50" s="51"/>
      <c r="H50" s="51"/>
      <c r="I50" s="51"/>
      <c r="J50" s="51"/>
      <c r="K50" s="51"/>
      <c r="L50" s="51"/>
      <c r="M50" s="51"/>
      <c r="N50" s="51"/>
      <c r="O50" s="5"/>
      <c r="P50" s="5"/>
    </row>
    <row r="51" spans="1:16" ht="20.25" x14ac:dyDescent="0.3">
      <c r="A51" s="299" t="s">
        <v>109</v>
      </c>
      <c r="B51" s="299"/>
      <c r="C51" s="212"/>
      <c r="D51" s="238"/>
      <c r="E51" s="238"/>
      <c r="F51" s="238"/>
      <c r="G51" s="39"/>
      <c r="H51" s="39"/>
      <c r="I51" s="76"/>
      <c r="J51" s="286"/>
      <c r="K51" s="79"/>
      <c r="L51" s="39"/>
      <c r="M51" s="39"/>
      <c r="N51" s="39"/>
      <c r="O51" s="5"/>
      <c r="P51" s="5"/>
    </row>
    <row r="52" spans="1:16" ht="20.25" x14ac:dyDescent="0.3">
      <c r="A52" s="300" t="s">
        <v>110</v>
      </c>
      <c r="B52" s="300"/>
      <c r="C52" s="214" t="s">
        <v>144</v>
      </c>
      <c r="D52" s="238"/>
      <c r="E52" s="238"/>
      <c r="F52" s="238"/>
      <c r="G52" s="39"/>
      <c r="H52" s="39"/>
      <c r="I52" s="39"/>
      <c r="J52" s="39"/>
      <c r="K52" s="79"/>
      <c r="L52" s="39"/>
      <c r="M52" s="39"/>
      <c r="N52" s="39"/>
      <c r="O52" s="5"/>
      <c r="P52" s="5"/>
    </row>
    <row r="53" spans="1:16" ht="20.25" x14ac:dyDescent="0.3">
      <c r="A53" s="300"/>
      <c r="B53" s="300"/>
      <c r="C53" s="215"/>
      <c r="D53" s="239"/>
      <c r="E53" s="239"/>
      <c r="F53" s="239"/>
      <c r="G53" s="40"/>
      <c r="H53" s="55"/>
      <c r="I53" s="55"/>
      <c r="J53" s="55"/>
      <c r="K53" s="55"/>
      <c r="L53" s="40"/>
      <c r="M53" s="40"/>
      <c r="N53" s="40"/>
      <c r="O53" s="16"/>
      <c r="P53" s="17"/>
    </row>
    <row r="54" spans="1:16" ht="20.25" x14ac:dyDescent="0.3">
      <c r="A54" s="210"/>
      <c r="B54" s="211"/>
      <c r="C54" s="216"/>
      <c r="D54" s="239"/>
      <c r="E54" s="239"/>
      <c r="F54" s="239"/>
      <c r="G54" s="40"/>
      <c r="H54" s="55"/>
      <c r="I54" s="80"/>
      <c r="J54" s="285"/>
      <c r="K54" s="55"/>
      <c r="L54" s="40"/>
      <c r="M54" s="40"/>
      <c r="N54" s="40"/>
      <c r="O54" s="18"/>
      <c r="P54" s="18"/>
    </row>
    <row r="55" spans="1:16" ht="21" x14ac:dyDescent="0.35">
      <c r="A55" s="217"/>
      <c r="B55" s="217"/>
      <c r="C55" s="217"/>
      <c r="D55" s="217"/>
      <c r="E55" s="217"/>
      <c r="F55" s="217"/>
      <c r="H55" s="77"/>
      <c r="I55" s="77"/>
      <c r="J55" s="77"/>
      <c r="K55" s="77"/>
    </row>
    <row r="56" spans="1:16" ht="21" x14ac:dyDescent="0.35">
      <c r="A56" s="217"/>
      <c r="B56" s="217"/>
      <c r="C56" s="217"/>
      <c r="D56" s="217"/>
      <c r="E56" s="217"/>
      <c r="F56" s="240"/>
    </row>
    <row r="57" spans="1:16" ht="21" x14ac:dyDescent="0.35">
      <c r="A57" s="217"/>
      <c r="B57" s="217"/>
      <c r="C57" s="217"/>
      <c r="D57" s="217"/>
      <c r="E57" s="217"/>
      <c r="F57" s="217"/>
    </row>
    <row r="58" spans="1:16" ht="21" x14ac:dyDescent="0.35">
      <c r="A58" s="217"/>
      <c r="B58" s="217"/>
      <c r="C58" s="217"/>
      <c r="D58" s="217"/>
      <c r="E58" s="217"/>
      <c r="F58" s="217"/>
    </row>
    <row r="68" ht="26.25" customHeight="1" x14ac:dyDescent="0.25"/>
    <row r="69" ht="17.25" customHeight="1" x14ac:dyDescent="0.25"/>
    <row r="70" ht="18.75" customHeight="1" x14ac:dyDescent="0.25"/>
    <row r="71" ht="21.75" customHeight="1" x14ac:dyDescent="0.25"/>
    <row r="72" ht="28.5" customHeight="1" x14ac:dyDescent="0.25"/>
    <row r="73" ht="27" customHeight="1" x14ac:dyDescent="0.25"/>
    <row r="74" ht="20.25" customHeight="1" x14ac:dyDescent="0.25"/>
    <row r="75" ht="16.5" customHeight="1" x14ac:dyDescent="0.25"/>
    <row r="76" ht="17.25" customHeight="1" x14ac:dyDescent="0.25"/>
    <row r="77" ht="17.25" customHeight="1" x14ac:dyDescent="0.25"/>
    <row r="90" ht="34.5" customHeight="1" x14ac:dyDescent="0.25"/>
    <row r="91" ht="22.5" customHeight="1" x14ac:dyDescent="0.25"/>
    <row r="92" ht="15.75" customHeight="1" x14ac:dyDescent="0.25"/>
    <row r="95" ht="27.75" customHeight="1" x14ac:dyDescent="0.25"/>
    <row r="101" ht="39.75" customHeight="1" x14ac:dyDescent="0.25"/>
    <row r="119" spans="1:16" ht="15.75" x14ac:dyDescent="0.25">
      <c r="A119" s="14"/>
      <c r="B119" s="1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</sheetData>
  <mergeCells count="8">
    <mergeCell ref="A51:B51"/>
    <mergeCell ref="A52:B53"/>
    <mergeCell ref="N10:P10"/>
    <mergeCell ref="A1:C1"/>
    <mergeCell ref="O1:P1"/>
    <mergeCell ref="A2:N2"/>
    <mergeCell ref="N6:P6"/>
    <mergeCell ref="N7:P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1"/>
  <sheetViews>
    <sheetView zoomScale="75" zoomScaleNormal="75" workbookViewId="0">
      <selection activeCell="C40" sqref="C40"/>
    </sheetView>
  </sheetViews>
  <sheetFormatPr defaultRowHeight="15" x14ac:dyDescent="0.25"/>
  <cols>
    <col min="1" max="1" width="28.85546875" customWidth="1"/>
    <col min="2" max="2" width="27" customWidth="1"/>
    <col min="3" max="3" width="29.85546875" customWidth="1"/>
    <col min="4" max="4" width="24.5703125" customWidth="1"/>
    <col min="5" max="5" width="25.7109375" style="26" customWidth="1"/>
    <col min="6" max="7" width="15.140625" customWidth="1"/>
    <col min="8" max="8" width="26.85546875" customWidth="1"/>
    <col min="9" max="9" width="28.85546875" customWidth="1"/>
  </cols>
  <sheetData>
    <row r="1" spans="1:9" ht="15.75" thickBot="1" x14ac:dyDescent="0.3">
      <c r="A1" s="29" t="s">
        <v>84</v>
      </c>
      <c r="B1" s="30"/>
      <c r="H1" s="113" t="s">
        <v>59</v>
      </c>
      <c r="I1" s="114"/>
    </row>
    <row r="2" spans="1:9" ht="21" thickBot="1" x14ac:dyDescent="0.35">
      <c r="A2" s="307" t="s">
        <v>118</v>
      </c>
      <c r="B2" s="307"/>
      <c r="C2" s="307"/>
      <c r="D2" s="307"/>
      <c r="E2" s="307"/>
      <c r="F2" s="307"/>
      <c r="G2" s="307"/>
      <c r="H2" s="307"/>
      <c r="I2" s="307"/>
    </row>
    <row r="3" spans="1:9" ht="15.75" thickBot="1" x14ac:dyDescent="0.3">
      <c r="A3" s="56" t="s">
        <v>60</v>
      </c>
      <c r="B3" s="308" t="s">
        <v>119</v>
      </c>
      <c r="C3" s="309"/>
      <c r="D3" s="309"/>
      <c r="E3" s="309"/>
      <c r="F3" s="309"/>
      <c r="G3" s="309"/>
      <c r="H3" s="309"/>
      <c r="I3" s="310"/>
    </row>
    <row r="4" spans="1:9" ht="15" customHeight="1" x14ac:dyDescent="0.25">
      <c r="A4" s="57" t="s">
        <v>80</v>
      </c>
      <c r="B4" s="311" t="s">
        <v>29</v>
      </c>
      <c r="C4" s="313" t="s">
        <v>61</v>
      </c>
      <c r="D4" s="313" t="s">
        <v>30</v>
      </c>
      <c r="E4" s="315" t="s">
        <v>31</v>
      </c>
      <c r="F4" s="315" t="s">
        <v>62</v>
      </c>
      <c r="G4" s="321" t="s">
        <v>123</v>
      </c>
      <c r="H4" s="317" t="s">
        <v>38</v>
      </c>
      <c r="I4" s="319" t="s">
        <v>63</v>
      </c>
    </row>
    <row r="5" spans="1:9" ht="123.75" customHeight="1" thickBot="1" x14ac:dyDescent="0.3">
      <c r="A5" s="270" t="s">
        <v>81</v>
      </c>
      <c r="B5" s="312"/>
      <c r="C5" s="314"/>
      <c r="D5" s="314"/>
      <c r="E5" s="316"/>
      <c r="F5" s="316"/>
      <c r="G5" s="322"/>
      <c r="H5" s="318"/>
      <c r="I5" s="320"/>
    </row>
    <row r="6" spans="1:9" ht="53.25" customHeight="1" x14ac:dyDescent="0.25">
      <c r="A6" s="274" t="s">
        <v>71</v>
      </c>
      <c r="B6" s="275"/>
      <c r="C6" s="275"/>
      <c r="D6" s="275"/>
      <c r="E6" s="276"/>
      <c r="F6" s="276"/>
      <c r="G6" s="276"/>
      <c r="H6" s="275"/>
      <c r="I6" s="277"/>
    </row>
    <row r="7" spans="1:9" ht="50.25" customHeight="1" x14ac:dyDescent="0.25">
      <c r="A7" s="58" t="s">
        <v>68</v>
      </c>
      <c r="B7" s="59"/>
      <c r="C7" s="59"/>
      <c r="D7" s="59"/>
      <c r="E7" s="60"/>
      <c r="F7" s="60"/>
      <c r="G7" s="60"/>
      <c r="H7" s="59"/>
      <c r="I7" s="61"/>
    </row>
    <row r="8" spans="1:9" ht="79.5" customHeight="1" x14ac:dyDescent="0.25">
      <c r="A8" s="58" t="s">
        <v>104</v>
      </c>
      <c r="B8" s="59"/>
      <c r="C8" s="59"/>
      <c r="D8" s="59"/>
      <c r="E8" s="60"/>
      <c r="F8" s="60"/>
      <c r="G8" s="60"/>
      <c r="H8" s="59"/>
      <c r="I8" s="61"/>
    </row>
    <row r="9" spans="1:9" ht="72.75" customHeight="1" x14ac:dyDescent="0.25">
      <c r="A9" s="58" t="s">
        <v>141</v>
      </c>
      <c r="B9" s="59"/>
      <c r="C9" s="59"/>
      <c r="D9" s="59"/>
      <c r="E9" s="60"/>
      <c r="F9" s="60"/>
      <c r="G9" s="60">
        <v>46611.45</v>
      </c>
      <c r="H9" s="59"/>
      <c r="I9" s="61"/>
    </row>
    <row r="10" spans="1:9" ht="64.5" customHeight="1" x14ac:dyDescent="0.25">
      <c r="A10" s="58" t="s">
        <v>103</v>
      </c>
      <c r="B10" s="59"/>
      <c r="C10" s="59"/>
      <c r="D10" s="59"/>
      <c r="E10" s="60"/>
      <c r="F10" s="60"/>
      <c r="G10" s="60"/>
      <c r="H10" s="59"/>
      <c r="I10" s="61"/>
    </row>
    <row r="11" spans="1:9" ht="28.5" customHeight="1" x14ac:dyDescent="0.25">
      <c r="A11" s="58" t="s">
        <v>96</v>
      </c>
      <c r="B11" s="59"/>
      <c r="C11" s="59"/>
      <c r="D11" s="59"/>
      <c r="E11" s="59">
        <v>8627000</v>
      </c>
      <c r="F11" s="60"/>
      <c r="G11" s="60"/>
      <c r="H11" s="59"/>
      <c r="I11" s="61"/>
    </row>
    <row r="12" spans="1:9" ht="28.5" customHeight="1" x14ac:dyDescent="0.25">
      <c r="A12" s="58" t="s">
        <v>131</v>
      </c>
      <c r="B12" s="59"/>
      <c r="C12" s="59"/>
      <c r="D12" s="59"/>
      <c r="E12" s="59">
        <v>4000</v>
      </c>
      <c r="F12" s="60"/>
      <c r="G12" s="60"/>
      <c r="H12" s="59"/>
      <c r="I12" s="61"/>
    </row>
    <row r="13" spans="1:9" ht="28.5" customHeight="1" x14ac:dyDescent="0.25">
      <c r="A13" s="58" t="s">
        <v>135</v>
      </c>
      <c r="B13" s="59"/>
      <c r="C13" s="59"/>
      <c r="D13" s="59"/>
      <c r="E13" s="59">
        <v>8225.5499999999993</v>
      </c>
      <c r="F13" s="60"/>
      <c r="G13" s="60"/>
      <c r="H13" s="59"/>
      <c r="I13" s="61"/>
    </row>
    <row r="14" spans="1:9" ht="28.5" customHeight="1" x14ac:dyDescent="0.25">
      <c r="A14" s="58" t="s">
        <v>77</v>
      </c>
      <c r="B14" s="59"/>
      <c r="C14" s="59"/>
      <c r="D14" s="59"/>
      <c r="E14" s="60"/>
      <c r="F14" s="60"/>
      <c r="G14" s="60"/>
      <c r="H14" s="59"/>
      <c r="I14" s="61"/>
    </row>
    <row r="15" spans="1:9" ht="28.5" customHeight="1" x14ac:dyDescent="0.25">
      <c r="A15" s="58" t="s">
        <v>72</v>
      </c>
      <c r="B15" s="59"/>
      <c r="C15" s="59"/>
      <c r="D15" s="59"/>
      <c r="E15" s="60"/>
      <c r="F15" s="60"/>
      <c r="G15" s="60"/>
      <c r="H15" s="59"/>
      <c r="I15" s="61"/>
    </row>
    <row r="16" spans="1:9" ht="33" customHeight="1" x14ac:dyDescent="0.25">
      <c r="A16" s="58" t="s">
        <v>64</v>
      </c>
      <c r="B16" s="59"/>
      <c r="C16" s="59">
        <v>3000</v>
      </c>
      <c r="D16" s="59"/>
      <c r="E16" s="60"/>
      <c r="F16" s="60"/>
      <c r="G16" s="60"/>
      <c r="H16" s="59"/>
      <c r="I16" s="61"/>
    </row>
    <row r="17" spans="1:9" ht="28.5" customHeight="1" x14ac:dyDescent="0.25">
      <c r="A17" s="58" t="s">
        <v>107</v>
      </c>
      <c r="B17" s="59"/>
      <c r="C17" s="59">
        <v>646300</v>
      </c>
      <c r="D17" s="59"/>
      <c r="E17" s="60"/>
      <c r="F17" s="60"/>
      <c r="G17" s="60"/>
      <c r="H17" s="59"/>
      <c r="I17" s="61"/>
    </row>
    <row r="18" spans="1:9" ht="30.75" customHeight="1" x14ac:dyDescent="0.25">
      <c r="A18" s="58" t="s">
        <v>65</v>
      </c>
      <c r="B18" s="59"/>
      <c r="C18" s="59"/>
      <c r="D18" s="59"/>
      <c r="E18" s="60"/>
      <c r="F18" s="60"/>
      <c r="G18" s="60"/>
      <c r="H18" s="59"/>
      <c r="I18" s="61"/>
    </row>
    <row r="19" spans="1:9" ht="29.25" customHeight="1" x14ac:dyDescent="0.25">
      <c r="A19" s="58" t="s">
        <v>66</v>
      </c>
      <c r="B19" s="59"/>
      <c r="C19" s="59"/>
      <c r="D19" s="59"/>
      <c r="E19" s="60"/>
      <c r="F19" s="60"/>
      <c r="G19" s="60"/>
      <c r="H19" s="59"/>
      <c r="I19" s="61"/>
    </row>
    <row r="20" spans="1:9" ht="30" customHeight="1" x14ac:dyDescent="0.25">
      <c r="A20" s="278" t="s">
        <v>90</v>
      </c>
      <c r="B20" s="59">
        <v>630000</v>
      </c>
      <c r="C20" s="59"/>
      <c r="D20" s="59"/>
      <c r="E20" s="60"/>
      <c r="F20" s="60"/>
      <c r="G20" s="60"/>
      <c r="H20" s="59"/>
      <c r="I20" s="61"/>
    </row>
    <row r="21" spans="1:9" ht="23.25" customHeight="1" x14ac:dyDescent="0.25">
      <c r="A21" s="278" t="s">
        <v>85</v>
      </c>
      <c r="B21" s="59">
        <v>369593</v>
      </c>
      <c r="C21" s="59"/>
      <c r="D21" s="59"/>
      <c r="E21" s="60"/>
      <c r="F21" s="60"/>
      <c r="G21" s="60"/>
      <c r="H21" s="59"/>
      <c r="I21" s="61"/>
    </row>
    <row r="22" spans="1:9" ht="23.25" customHeight="1" x14ac:dyDescent="0.25">
      <c r="A22" s="278" t="s">
        <v>130</v>
      </c>
      <c r="B22" s="59">
        <v>25000</v>
      </c>
      <c r="C22" s="59"/>
      <c r="D22" s="59"/>
      <c r="E22" s="60"/>
      <c r="F22" s="60"/>
      <c r="G22" s="60"/>
      <c r="H22" s="59"/>
      <c r="I22" s="61"/>
    </row>
    <row r="23" spans="1:9" ht="79.5" customHeight="1" x14ac:dyDescent="0.25">
      <c r="A23" s="58" t="s">
        <v>89</v>
      </c>
      <c r="B23" s="59">
        <v>20000</v>
      </c>
      <c r="C23" s="59"/>
      <c r="D23" s="59"/>
      <c r="E23" s="60"/>
      <c r="F23" s="60"/>
      <c r="G23" s="60"/>
      <c r="H23" s="59"/>
      <c r="I23" s="61"/>
    </row>
    <row r="24" spans="1:9" ht="46.5" customHeight="1" thickBot="1" x14ac:dyDescent="0.3">
      <c r="A24" s="279" t="s">
        <v>95</v>
      </c>
      <c r="B24" s="280"/>
      <c r="C24" s="280"/>
      <c r="D24" s="280"/>
      <c r="E24" s="281"/>
      <c r="F24" s="281"/>
      <c r="G24" s="281"/>
      <c r="H24" s="280"/>
      <c r="I24" s="282"/>
    </row>
    <row r="25" spans="1:9" ht="18.75" customHeight="1" thickBot="1" x14ac:dyDescent="0.3">
      <c r="A25" s="271" t="s">
        <v>67</v>
      </c>
      <c r="B25" s="272">
        <f>SUM(B9:B24)</f>
        <v>1044593</v>
      </c>
      <c r="C25" s="272">
        <f>SUM(C9:C24)</f>
        <v>649300</v>
      </c>
      <c r="D25" s="272"/>
      <c r="E25" s="272">
        <f>SUM(E9:E24)</f>
        <v>8639225.5500000007</v>
      </c>
      <c r="F25" s="272"/>
      <c r="G25" s="272">
        <f>SUM(G9:G24)</f>
        <v>46611.45</v>
      </c>
      <c r="H25" s="272"/>
      <c r="I25" s="273"/>
    </row>
    <row r="26" spans="1:9" ht="45" customHeight="1" thickBot="1" x14ac:dyDescent="0.3">
      <c r="A26" s="117"/>
      <c r="B26" s="118" t="s">
        <v>120</v>
      </c>
      <c r="C26" s="325">
        <f>B25+C25+E25+G25</f>
        <v>10379730</v>
      </c>
      <c r="D26" s="326"/>
      <c r="E26" s="116"/>
      <c r="F26" s="115"/>
      <c r="G26" s="115"/>
      <c r="H26" s="327"/>
      <c r="I26" s="328"/>
    </row>
    <row r="27" spans="1:9" x14ac:dyDescent="0.25">
      <c r="A27" s="333" t="s">
        <v>113</v>
      </c>
      <c r="B27" s="334"/>
      <c r="C27" s="337">
        <v>30000</v>
      </c>
      <c r="D27" s="338"/>
      <c r="E27" s="27"/>
      <c r="F27" s="37"/>
      <c r="G27" s="37"/>
      <c r="H27" s="37"/>
      <c r="I27" s="37"/>
    </row>
    <row r="28" spans="1:9" ht="15.75" thickBot="1" x14ac:dyDescent="0.3">
      <c r="A28" s="335"/>
      <c r="B28" s="336"/>
      <c r="C28" s="339"/>
      <c r="D28" s="340"/>
      <c r="E28" s="283"/>
      <c r="F28" s="284"/>
      <c r="G28" s="284"/>
      <c r="H28" s="284"/>
      <c r="I28" s="284"/>
    </row>
    <row r="29" spans="1:9" ht="27.75" customHeight="1" thickBot="1" x14ac:dyDescent="0.3">
      <c r="A29" s="341" t="s">
        <v>98</v>
      </c>
      <c r="B29" s="342"/>
      <c r="C29" s="323">
        <f>C26+C27</f>
        <v>10409730</v>
      </c>
      <c r="D29" s="324"/>
      <c r="E29" s="27"/>
      <c r="F29" s="37"/>
      <c r="G29" s="37"/>
      <c r="H29" s="37"/>
      <c r="I29" s="37"/>
    </row>
    <row r="30" spans="1:9" ht="15" customHeight="1" x14ac:dyDescent="0.25">
      <c r="A30" s="329"/>
      <c r="B30" s="329"/>
      <c r="C30" s="329"/>
      <c r="D30" s="329"/>
      <c r="E30" s="27"/>
      <c r="F30" s="37"/>
      <c r="G30" s="37"/>
      <c r="H30" s="37"/>
      <c r="I30" s="37"/>
    </row>
    <row r="31" spans="1:9" ht="23.25" x14ac:dyDescent="0.35">
      <c r="A31" s="218"/>
      <c r="B31" s="219"/>
      <c r="C31" s="219"/>
      <c r="D31" s="219"/>
      <c r="E31" s="220"/>
      <c r="F31" s="37"/>
      <c r="G31" s="37"/>
      <c r="H31" s="37"/>
      <c r="I31" s="37"/>
    </row>
    <row r="32" spans="1:9" ht="23.25" x14ac:dyDescent="0.35">
      <c r="A32" s="251" t="s">
        <v>115</v>
      </c>
      <c r="B32" s="222"/>
      <c r="C32" s="223"/>
      <c r="D32" s="224"/>
      <c r="E32" s="220"/>
      <c r="F32" s="37"/>
      <c r="G32" s="37"/>
      <c r="H32" s="332"/>
      <c r="I32" s="332"/>
    </row>
    <row r="33" spans="1:11" ht="23.25" x14ac:dyDescent="0.35">
      <c r="A33" s="221"/>
      <c r="B33" s="222"/>
      <c r="C33" s="223"/>
      <c r="D33" s="225" t="s">
        <v>51</v>
      </c>
      <c r="E33" s="226"/>
      <c r="F33" s="39"/>
      <c r="G33" s="39"/>
      <c r="H33" s="55"/>
      <c r="I33" s="39"/>
      <c r="J33" s="77"/>
      <c r="K33" s="77"/>
    </row>
    <row r="34" spans="1:11" ht="23.25" x14ac:dyDescent="0.35">
      <c r="A34" s="343" t="s">
        <v>109</v>
      </c>
      <c r="B34" s="343"/>
      <c r="C34" s="223"/>
      <c r="D34" s="224"/>
      <c r="E34" s="227"/>
      <c r="F34" s="55"/>
      <c r="G34" s="55"/>
      <c r="H34" s="55"/>
      <c r="I34" s="55"/>
      <c r="J34" s="77"/>
      <c r="K34" s="77"/>
    </row>
    <row r="35" spans="1:11" ht="23.25" x14ac:dyDescent="0.35">
      <c r="A35" s="344" t="s">
        <v>110</v>
      </c>
      <c r="B35" s="344"/>
      <c r="C35" s="228" t="s">
        <v>144</v>
      </c>
      <c r="D35" s="224"/>
      <c r="E35" s="229"/>
      <c r="F35" s="62"/>
      <c r="G35" s="62"/>
      <c r="H35" s="330"/>
      <c r="I35" s="331"/>
      <c r="J35" s="77"/>
      <c r="K35" s="77"/>
    </row>
    <row r="36" spans="1:11" ht="23.25" x14ac:dyDescent="0.35">
      <c r="A36" s="344"/>
      <c r="B36" s="344"/>
      <c r="C36" s="230"/>
      <c r="D36" s="224"/>
      <c r="E36" s="231"/>
      <c r="F36" s="22"/>
      <c r="G36" s="22"/>
      <c r="H36" s="78"/>
      <c r="I36" s="78"/>
      <c r="J36" s="77"/>
      <c r="K36" s="77"/>
    </row>
    <row r="37" spans="1:11" ht="23.25" x14ac:dyDescent="0.35">
      <c r="A37" s="221"/>
      <c r="B37" s="222"/>
      <c r="C37" s="232"/>
      <c r="D37" s="233"/>
      <c r="E37" s="234"/>
      <c r="F37" s="54"/>
      <c r="G37" s="54"/>
      <c r="H37" s="79"/>
      <c r="I37" s="79"/>
      <c r="J37" s="77"/>
      <c r="K37" s="77"/>
    </row>
    <row r="38" spans="1:11" ht="23.25" x14ac:dyDescent="0.35">
      <c r="A38" s="235"/>
      <c r="B38" s="235"/>
      <c r="C38" s="235"/>
      <c r="D38" s="235"/>
      <c r="E38" s="234"/>
    </row>
    <row r="39" spans="1:11" ht="23.25" x14ac:dyDescent="0.35">
      <c r="A39" s="235"/>
      <c r="B39" s="235"/>
      <c r="C39" s="235"/>
      <c r="D39" s="235"/>
      <c r="E39" s="234"/>
    </row>
    <row r="40" spans="1:11" ht="23.25" x14ac:dyDescent="0.35">
      <c r="A40" s="235"/>
      <c r="B40" s="235"/>
      <c r="C40" s="235"/>
      <c r="D40" s="235"/>
      <c r="E40" s="234"/>
    </row>
    <row r="41" spans="1:11" ht="23.25" x14ac:dyDescent="0.35">
      <c r="A41" s="235"/>
      <c r="B41" s="235"/>
      <c r="C41" s="235"/>
      <c r="D41" s="235"/>
      <c r="E41" s="234"/>
    </row>
  </sheetData>
  <mergeCells count="21">
    <mergeCell ref="C29:D29"/>
    <mergeCell ref="C26:D26"/>
    <mergeCell ref="H26:I26"/>
    <mergeCell ref="A30:D30"/>
    <mergeCell ref="H35:I35"/>
    <mergeCell ref="H32:I32"/>
    <mergeCell ref="A27:B28"/>
    <mergeCell ref="C27:D28"/>
    <mergeCell ref="A29:B29"/>
    <mergeCell ref="A34:B34"/>
    <mergeCell ref="A35:B36"/>
    <mergeCell ref="A2:I2"/>
    <mergeCell ref="B3:I3"/>
    <mergeCell ref="B4:B5"/>
    <mergeCell ref="C4:C5"/>
    <mergeCell ref="D4:D5"/>
    <mergeCell ref="E4:E5"/>
    <mergeCell ref="F4:F5"/>
    <mergeCell ref="H4:H5"/>
    <mergeCell ref="I4:I5"/>
    <mergeCell ref="G4:G5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2021-11-06T12:24:49Z</cp:lastPrinted>
  <dcterms:created xsi:type="dcterms:W3CDTF">2013-09-12T11:30:46Z</dcterms:created>
  <dcterms:modified xsi:type="dcterms:W3CDTF">2021-11-24T07:56:34Z</dcterms:modified>
</cp:coreProperties>
</file>