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5\"/>
    </mc:Choice>
  </mc:AlternateContent>
  <xr:revisionPtr revIDLastSave="0" documentId="13_ncr:1_{A9C1A78A-4D3A-4F1C-AD7C-D392D4B44C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shodi 2025" sheetId="5" r:id="rId1"/>
    <sheet name="Prihodi 2025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12" l="1"/>
  <c r="E13" i="12" s="1"/>
  <c r="G95" i="5"/>
  <c r="G88" i="5" s="1"/>
  <c r="M83" i="5" l="1"/>
  <c r="R25" i="5"/>
  <c r="W138" i="5"/>
  <c r="D2" i="12" l="1"/>
  <c r="E26" i="12"/>
  <c r="E21" i="12"/>
  <c r="E25" i="12"/>
  <c r="E23" i="12"/>
  <c r="E15" i="12"/>
  <c r="E12" i="12"/>
  <c r="E11" i="12"/>
  <c r="K202" i="5"/>
  <c r="K199" i="5"/>
  <c r="K197" i="5"/>
  <c r="K193" i="5"/>
  <c r="K189" i="5"/>
  <c r="K185" i="5"/>
  <c r="K157" i="5"/>
  <c r="K150" i="5"/>
  <c r="K148" i="5"/>
  <c r="K146" i="5"/>
  <c r="K142" i="5"/>
  <c r="K162" i="5"/>
  <c r="K166" i="5"/>
  <c r="K138" i="5"/>
  <c r="K137" i="5" s="1"/>
  <c r="K89" i="5"/>
  <c r="K95" i="5"/>
  <c r="K100" i="5"/>
  <c r="K105" i="5"/>
  <c r="K111" i="5"/>
  <c r="K117" i="5"/>
  <c r="K120" i="5"/>
  <c r="K126" i="5"/>
  <c r="K130" i="5"/>
  <c r="K62" i="5"/>
  <c r="K72" i="5"/>
  <c r="K78" i="5"/>
  <c r="K83" i="5"/>
  <c r="K44" i="5"/>
  <c r="K53" i="5"/>
  <c r="E3" i="12"/>
  <c r="R171" i="5"/>
  <c r="R150" i="5"/>
  <c r="R141" i="5" s="1"/>
  <c r="R120" i="5"/>
  <c r="R88" i="5" s="1"/>
  <c r="E6" i="12"/>
  <c r="R38" i="5"/>
  <c r="R30" i="5"/>
  <c r="E9" i="12"/>
  <c r="E10" i="12"/>
  <c r="AC69" i="5"/>
  <c r="E16" i="12"/>
  <c r="E14" i="12"/>
  <c r="M62" i="5"/>
  <c r="M61" i="5" s="1"/>
  <c r="M95" i="5"/>
  <c r="M130" i="5"/>
  <c r="M101" i="5"/>
  <c r="K141" i="5" l="1"/>
  <c r="E2" i="12"/>
  <c r="R24" i="5"/>
  <c r="M100" i="5"/>
  <c r="K201" i="5"/>
  <c r="AC61" i="5"/>
  <c r="AC42" i="5" s="1"/>
  <c r="AC23" i="5" s="1"/>
  <c r="AC212" i="5" s="1"/>
  <c r="R170" i="5"/>
  <c r="K88" i="5"/>
  <c r="R42" i="5"/>
  <c r="K43" i="5"/>
  <c r="K61" i="5"/>
  <c r="K161" i="5"/>
  <c r="K184" i="5"/>
  <c r="E5" i="12"/>
  <c r="O95" i="5"/>
  <c r="O88" i="5" s="1"/>
  <c r="O72" i="5"/>
  <c r="O61" i="5" s="1"/>
  <c r="M88" i="5" l="1"/>
  <c r="M42" i="5" s="1"/>
  <c r="R23" i="5"/>
  <c r="R212" i="5" s="1"/>
  <c r="K183" i="5"/>
  <c r="K160" i="5"/>
  <c r="K42" i="5"/>
  <c r="O42" i="5"/>
  <c r="O23" i="5" s="1"/>
  <c r="O212" i="5" s="1"/>
  <c r="E17" i="12"/>
  <c r="E18" i="12"/>
  <c r="E19" i="12"/>
  <c r="E24" i="12"/>
  <c r="W146" i="5"/>
  <c r="W137" i="5"/>
  <c r="W100" i="5"/>
  <c r="W88" i="5" s="1"/>
  <c r="E8" i="12"/>
  <c r="E7" i="12"/>
  <c r="AA53" i="5"/>
  <c r="AA25" i="5"/>
  <c r="AA30" i="5"/>
  <c r="AA38" i="5"/>
  <c r="AA44" i="5"/>
  <c r="AA43" i="5" s="1"/>
  <c r="AA42" i="5" s="1"/>
  <c r="T25" i="5"/>
  <c r="M23" i="5" l="1"/>
  <c r="K23" i="5"/>
  <c r="W141" i="5"/>
  <c r="K178" i="5"/>
  <c r="AA24" i="5"/>
  <c r="AA23" i="5" s="1"/>
  <c r="AA212" i="5" s="1"/>
  <c r="B14" i="5" s="1"/>
  <c r="T44" i="5"/>
  <c r="T53" i="5"/>
  <c r="T38" i="5"/>
  <c r="T30" i="5"/>
  <c r="G30" i="5"/>
  <c r="G44" i="5"/>
  <c r="G25" i="5"/>
  <c r="G38" i="5"/>
  <c r="G53" i="5"/>
  <c r="I100" i="5"/>
  <c r="I30" i="5"/>
  <c r="E44" i="5"/>
  <c r="E4" i="12"/>
  <c r="G43" i="5" l="1"/>
  <c r="G42" i="5" s="1"/>
  <c r="M212" i="5"/>
  <c r="I24" i="5"/>
  <c r="W42" i="5"/>
  <c r="W23" i="5" s="1"/>
  <c r="W212" i="5" s="1"/>
  <c r="B12" i="5" s="1"/>
  <c r="E43" i="5"/>
  <c r="K212" i="5"/>
  <c r="B10" i="5" s="1"/>
  <c r="T24" i="5"/>
  <c r="G24" i="5"/>
  <c r="T43" i="5"/>
  <c r="T42" i="5" s="1"/>
  <c r="I130" i="5"/>
  <c r="E22" i="12"/>
  <c r="E20" i="12"/>
  <c r="E120" i="5"/>
  <c r="E126" i="5"/>
  <c r="E138" i="5"/>
  <c r="E100" i="5"/>
  <c r="E89" i="5"/>
  <c r="E62" i="5"/>
  <c r="E72" i="5"/>
  <c r="T23" i="5" l="1"/>
  <c r="T212" i="5" s="1"/>
  <c r="I88" i="5"/>
  <c r="E137" i="5"/>
  <c r="G23" i="5"/>
  <c r="E88" i="5"/>
  <c r="E61" i="5"/>
  <c r="I42" i="5" l="1"/>
  <c r="G212" i="5"/>
  <c r="E42" i="5"/>
  <c r="I23" i="5" l="1"/>
  <c r="B8" i="5"/>
  <c r="I212" i="5" l="1"/>
  <c r="B13" i="5" l="1"/>
  <c r="B16" i="5" s="1"/>
  <c r="B19" i="5" s="1"/>
</calcChain>
</file>

<file path=xl/sharedStrings.xml><?xml version="1.0" encoding="utf-8"?>
<sst xmlns="http://schemas.openxmlformats.org/spreadsheetml/2006/main" count="305" uniqueCount="249">
  <si>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</si>
  <si>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</si>
  <si>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</si>
  <si>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</si>
  <si>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</si>
  <si>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</si>
  <si>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</si>
  <si>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</si>
  <si>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</si>
  <si>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</si>
  <si>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Pomoći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</si>
  <si>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</si>
  <si>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</si>
  <si>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</si>
  <si>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</si>
  <si>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</si>
  <si>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</si>
  <si>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</si>
  <si>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</si>
  <si>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</si>
  <si>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</si>
  <si>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</si>
  <si>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</si>
  <si>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</si>
  <si>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</si>
  <si>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</si>
  <si>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</si>
  <si>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</si>
  <si>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</si>
  <si>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</si>
  <si>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</si>
  <si>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</si>
  <si>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</si>
  <si>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</si>
  <si>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</si>
  <si>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</si>
  <si>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</si>
  <si>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</si>
  <si>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</si>
  <si>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</si>
  <si>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</si>
  <si>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</si>
  <si>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</si>
  <si>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</si>
  <si>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</si>
  <si>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</si>
  <si>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</si>
  <si>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</si>
  <si>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</si>
  <si>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</si>
  <si>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</si>
  <si>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</si>
  <si>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</si>
  <si>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</si>
  <si>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</si>
  <si>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</si>
  <si>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</si>
  <si>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</si>
  <si>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</si>
  <si>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</si>
  <si>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</si>
  <si>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Rashodi za nabavu neproizvedene dugotrajne imovine</t>
  </si>
  <si>
    <t>Negativne tečajne razlike</t>
  </si>
  <si>
    <t>GLAZBENA ŠKOLA JOSIPA RUNJANINA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</si>
  <si>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</si>
  <si>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</si>
  <si>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</si>
  <si>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</si>
  <si>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</si>
  <si>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</si>
  <si>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</si>
  <si>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</si>
  <si>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</si>
  <si>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</si>
  <si>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</si>
  <si>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</si>
  <si>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</si>
  <si>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</si>
  <si>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</si>
  <si>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</si>
  <si>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</si>
  <si>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</si>
  <si>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</si>
  <si>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</si>
  <si>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</si>
  <si>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</si>
  <si>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</si>
  <si>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</si>
  <si>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</si>
  <si>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</si>
  <si>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</si>
  <si>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</si>
  <si>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</si>
  <si>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</si>
  <si>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</si>
  <si>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</si>
  <si>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</si>
  <si>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</si>
  <si>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</si>
  <si>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</si>
  <si>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</si>
  <si>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</si>
  <si>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</si>
  <si>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</si>
  <si>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</si>
  <si>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</si>
  <si>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</si>
  <si>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</si>
  <si>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</si>
  <si>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</si>
  <si>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</si>
  <si>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</si>
  <si>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</si>
  <si>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</si>
  <si>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</si>
  <si>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</si>
  <si>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</si>
  <si>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</si>
  <si>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</si>
  <si>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</si>
  <si>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</si>
  <si>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</si>
  <si>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</si>
  <si>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</si>
  <si>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</si>
  <si>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</si>
  <si>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</si>
  <si>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</si>
  <si>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</si>
  <si>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</si>
  <si>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</si>
  <si>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</si>
  <si>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</si>
  <si>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</si>
  <si>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</si>
  <si>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</si>
  <si>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</si>
  <si>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</si>
  <si>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</si>
  <si>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</si>
  <si>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</si>
  <si>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</si>
  <si>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</si>
  <si>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</si>
  <si>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</si>
  <si>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</si>
  <si>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</si>
  <si>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</si>
  <si>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</si>
  <si>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</si>
  <si>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</si>
  <si>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</si>
  <si>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</si>
  <si>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Licence</t>
  </si>
  <si>
    <t>Oprema</t>
  </si>
  <si>
    <t>Sudske pristojbe</t>
  </si>
  <si>
    <t>Ostale pristojbe i naknade</t>
  </si>
  <si>
    <t>Troškovi sudskih postupaka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</si>
  <si>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</si>
  <si>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</si>
  <si>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</si>
  <si>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</si>
  <si>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</si>
  <si>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</si>
  <si>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</si>
  <si>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</si>
  <si>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</si>
  <si>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</si>
  <si>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</si>
  <si>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</si>
  <si>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</si>
  <si>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Prihodi od prodaje imovine</t>
  </si>
  <si>
    <t>Nagrade</t>
  </si>
  <si>
    <t>Regres</t>
  </si>
  <si>
    <t>Naknade za bolest, invalidnost</t>
  </si>
  <si>
    <t>Darovi</t>
  </si>
  <si>
    <t>u eurima</t>
  </si>
  <si>
    <t>Laboratorijske usluge</t>
  </si>
  <si>
    <t>Naknade građanima i kućanstvima u novcu</t>
  </si>
  <si>
    <t>Ostale naknade iz proračuna u novcu</t>
  </si>
  <si>
    <t>Namirnice</t>
  </si>
  <si>
    <t>Naknade za prijevoz, za rad na terenu i odvojeni život</t>
  </si>
  <si>
    <t>EKONOMSKA KLASIFKACIJA
(na petoj razini)</t>
  </si>
  <si>
    <t>NAZIV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</si>
  <si>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</si>
  <si>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</si>
  <si>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</si>
  <si>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Zatezne kamate iz obveznih odnosa i drugo</t>
  </si>
  <si>
    <t>Prihodi iz nadležnog proračuna za financiranje rashoda poslovanja-dec.</t>
  </si>
  <si>
    <t>Prihodi iz nadležnog proračuna za financiranje rashoda poslovanja-gradska sredstva</t>
  </si>
  <si>
    <t>Prihodi iz nadležnog proračuna za financiranje rashoda za nabavu nefinancijske imovine</t>
  </si>
  <si>
    <t>Ostali prihodi</t>
  </si>
  <si>
    <t>Višak prihoda poslovanja</t>
  </si>
  <si>
    <t>Tekući prijenosi između prorač. kor. istog prorač. temeljem prijenosa EU sredstva (asistenti)</t>
  </si>
  <si>
    <t>Tekući prijenosi između prorač. kor. istog prorač. temeljem prijenosa EU-država (asistenti)</t>
  </si>
  <si>
    <t>Tekući prijenosi između prorač. kor. istog prorač. temeljem prijenosa EU sredstva (shema)</t>
  </si>
  <si>
    <t>Tekući prijenosi između prorač. kor. istog prorač. temeljem prijenosa EU-država (shema)</t>
  </si>
  <si>
    <t>Gradski  proračun- DEC. (1.2.1.)</t>
  </si>
  <si>
    <t>Gradski proračun (1.1.2.)</t>
  </si>
  <si>
    <t>Županijski proračun (5.2.1.)</t>
  </si>
  <si>
    <t>Donacije (6.1.1.)</t>
  </si>
  <si>
    <t>Prihodi od nefin. Im. i nadoknade šteta s osnova osiguranja (3.1.1.)</t>
  </si>
  <si>
    <t>Pomoći-ministarstvo (5.1.1. + 5.3.1. kapitalne)</t>
  </si>
  <si>
    <t>Tekuće donacije</t>
  </si>
  <si>
    <t>Tekuće donacije u naravi</t>
  </si>
  <si>
    <t>Ostale tekuće donacije u naravi</t>
  </si>
  <si>
    <t>Ostala nespomenuta prava</t>
  </si>
  <si>
    <t>EU sredstva-asistenti (5.8.3.)</t>
  </si>
  <si>
    <t>EU sredstva-shema voća  (5.8.3.)</t>
  </si>
  <si>
    <t>Otpremnine</t>
  </si>
  <si>
    <t>Pomoći-asistenti  (5.1.3.)</t>
  </si>
  <si>
    <t>Sitan inventar</t>
  </si>
  <si>
    <t>Auto gume</t>
  </si>
  <si>
    <t>Bonusi za uspješan rad</t>
  </si>
  <si>
    <t>Procjena 2026.</t>
  </si>
  <si>
    <t>Dodatna ulaganja na građevinskim objektima</t>
  </si>
  <si>
    <t>Dodatna ulaganja</t>
  </si>
  <si>
    <t>Obveze za ostali rashodi za službena putovanja</t>
  </si>
  <si>
    <t>Pomoći-shema voća  (5.1.3.)</t>
  </si>
  <si>
    <t>PRENESENI VIŠAK IZ 2024. GODINE</t>
  </si>
  <si>
    <t xml:space="preserve">Višak iz 2024. </t>
  </si>
  <si>
    <t>Financijski plan za 2025.</t>
  </si>
  <si>
    <t>Procjena 2027.</t>
  </si>
  <si>
    <t>Pomoćni i sanitetski materijal</t>
  </si>
  <si>
    <t>Kamate na depozite po viđenju</t>
  </si>
  <si>
    <t>Tekuće donacije od fizičkih osoba</t>
  </si>
  <si>
    <t>Teliće donacije od trgovačkih društava</t>
  </si>
  <si>
    <t>Tekuće donacije od ostalih subjekata izvan općeg proračuna</t>
  </si>
  <si>
    <t>-</t>
  </si>
  <si>
    <t>Predsjednik Školskog odbora: ___________________ Tomislav Ćavar, dipl.iur.</t>
  </si>
  <si>
    <t>UR.BROJ: 2196-4-3-01/03-1</t>
  </si>
  <si>
    <t>Ravnatelj: ______________________ Darko Domaćinović, prof.</t>
  </si>
  <si>
    <t>Vlastiti-Vinkovci    (3.1.1.)</t>
  </si>
  <si>
    <t>Vlastiti -Drenovci    (3.1.1.)</t>
  </si>
  <si>
    <t>Povećanje/smanjenje</t>
  </si>
  <si>
    <t>Plan od 10.07.2025.</t>
  </si>
  <si>
    <t>Općina Drenovci -Drenovci    (5.2.1.)</t>
  </si>
  <si>
    <t>Tekuće pomoći iz nenadležnog proračuna - Drenovci</t>
  </si>
  <si>
    <t>Sufinanciranje cijene usluge, participacije i slično-Vinkovci</t>
  </si>
  <si>
    <t>Sufinanciranje cijene usluge, participacije i slično-Drenovci</t>
  </si>
  <si>
    <t>Prihodi od pruženih usluga-Vinkovci</t>
  </si>
  <si>
    <t>Prihodi od pruženih usluga-Drenovci</t>
  </si>
  <si>
    <t>Manjak prihoda poslovanja</t>
  </si>
  <si>
    <t xml:space="preserve">Manjak iz 2025. </t>
  </si>
  <si>
    <t>Treća izmjena i dopuna financijskog plana - plan rashoda i prihoda 2025. godine</t>
  </si>
  <si>
    <t>Financijski plan za 2025.                           -22.12.2025</t>
  </si>
  <si>
    <t xml:space="preserve">                                 M.P.                                 22.12.2025.</t>
  </si>
  <si>
    <t>KLASA: 400-02/25-01/07</t>
  </si>
  <si>
    <t>Novi prijedlog plana od 22.12.2025.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</si>
</sst>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\ _k_n"/>
    <numFmt numFmtId="166" formatCode="#,##0.00000"/>
  </numFmts>
  <fonts count="3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20"/>
      <name val="Times New Roman"/>
      <family val="1"/>
      <charset val="238"/>
    </font>
    <font>
      <sz val="12"/>
      <name val="Times New Roman"/>
      <family val="1"/>
      <charset val="238"/>
    </font>
    <font>
      <sz val="18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rgb="FF000000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2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25" fillId="0" borderId="0"/>
    <xf numFmtId="164" fontId="24" fillId="0" borderId="0" applyFont="0" applyFill="0" applyBorder="0" applyAlignment="0" applyProtection="0"/>
    <xf numFmtId="0" fontId="25" fillId="0" borderId="0"/>
  </cellStyleXfs>
  <cellXfs count="369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164" fontId="9" fillId="0" borderId="0" xfId="2" applyFont="1" applyBorder="1"/>
    <xf numFmtId="4" fontId="8" fillId="4" borderId="0" xfId="0" applyNumberFormat="1" applyFont="1" applyFill="1" applyBorder="1"/>
    <xf numFmtId="164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4" borderId="0" xfId="0" applyNumberFormat="1" applyFont="1" applyFill="1"/>
    <xf numFmtId="3" fontId="11" fillId="3" borderId="0" xfId="0" applyNumberFormat="1" applyFont="1" applyFill="1"/>
    <xf numFmtId="3" fontId="11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3" fontId="7" fillId="7" borderId="0" xfId="0" applyNumberFormat="1" applyFont="1" applyFill="1"/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3" fontId="11" fillId="7" borderId="0" xfId="0" applyNumberFormat="1" applyFont="1" applyFill="1"/>
    <xf numFmtId="3" fontId="9" fillId="7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3" fontId="7" fillId="4" borderId="0" xfId="0" applyNumberFormat="1" applyFont="1" applyFill="1" applyAlignment="1">
      <alignment wrapText="1"/>
    </xf>
    <xf numFmtId="3" fontId="8" fillId="0" borderId="15" xfId="0" applyNumberFormat="1" applyFont="1" applyBorder="1" applyAlignment="1">
      <alignment horizontal="center" wrapText="1"/>
    </xf>
    <xf numFmtId="0" fontId="8" fillId="0" borderId="15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0" fontId="8" fillId="3" borderId="20" xfId="0" applyNumberFormat="1" applyFont="1" applyFill="1" applyBorder="1" applyAlignment="1">
      <alignment horizontal="center"/>
    </xf>
    <xf numFmtId="0" fontId="8" fillId="3" borderId="21" xfId="0" applyNumberFormat="1" applyFont="1" applyFill="1" applyBorder="1" applyAlignment="1">
      <alignment horizontal="center"/>
    </xf>
    <xf numFmtId="4" fontId="8" fillId="3" borderId="21" xfId="5" applyNumberFormat="1" applyFont="1" applyFill="1" applyBorder="1" applyAlignment="1">
      <alignment horizontal="right"/>
    </xf>
    <xf numFmtId="3" fontId="6" fillId="3" borderId="6" xfId="0" applyNumberFormat="1" applyFont="1" applyFill="1" applyBorder="1" applyAlignment="1">
      <alignment horizontal="center" vertical="center" wrapText="1"/>
    </xf>
    <xf numFmtId="4" fontId="8" fillId="3" borderId="7" xfId="0" applyNumberFormat="1" applyFont="1" applyFill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wrapText="1"/>
    </xf>
    <xf numFmtId="4" fontId="8" fillId="0" borderId="1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0" fontId="9" fillId="0" borderId="29" xfId="0" applyNumberFormat="1" applyFont="1" applyBorder="1" applyAlignment="1">
      <alignment horizontal="center"/>
    </xf>
    <xf numFmtId="0" fontId="9" fillId="0" borderId="27" xfId="0" applyNumberFormat="1" applyFont="1" applyBorder="1" applyAlignment="1">
      <alignment horizontal="center"/>
    </xf>
    <xf numFmtId="0" fontId="9" fillId="7" borderId="15" xfId="0" applyNumberFormat="1" applyFont="1" applyFill="1" applyBorder="1" applyAlignment="1">
      <alignment horizontal="center"/>
    </xf>
    <xf numFmtId="0" fontId="9" fillId="0" borderId="15" xfId="0" applyNumberFormat="1" applyFont="1" applyBorder="1" applyAlignment="1">
      <alignment horizontal="center"/>
    </xf>
    <xf numFmtId="0" fontId="9" fillId="4" borderId="15" xfId="0" applyNumberFormat="1" applyFont="1" applyFill="1" applyBorder="1" applyAlignment="1">
      <alignment horizontal="center"/>
    </xf>
    <xf numFmtId="0" fontId="9" fillId="4" borderId="27" xfId="0" applyNumberFormat="1" applyFont="1" applyFill="1" applyBorder="1" applyAlignment="1">
      <alignment horizontal="center"/>
    </xf>
    <xf numFmtId="4" fontId="8" fillId="3" borderId="8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3" fontId="9" fillId="4" borderId="2" xfId="0" applyNumberFormat="1" applyFont="1" applyFill="1" applyBorder="1" applyAlignment="1">
      <alignment horizontal="center"/>
    </xf>
    <xf numFmtId="0" fontId="9" fillId="0" borderId="15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shrinkToFit="1"/>
    </xf>
    <xf numFmtId="4" fontId="9" fillId="4" borderId="3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3" fontId="8" fillId="0" borderId="27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11" borderId="21" xfId="0" applyNumberFormat="1" applyFont="1" applyFill="1" applyBorder="1" applyAlignment="1">
      <alignment horizontal="right"/>
    </xf>
    <xf numFmtId="4" fontId="9" fillId="12" borderId="3" xfId="0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165" fontId="9" fillId="12" borderId="2" xfId="0" applyNumberFormat="1" applyFont="1" applyFill="1" applyBorder="1" applyAlignment="1">
      <alignment horizontal="right"/>
    </xf>
    <xf numFmtId="4" fontId="9" fillId="12" borderId="3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4" fontId="8" fillId="11" borderId="21" xfId="5" applyNumberFormat="1" applyFont="1" applyFill="1" applyBorder="1" applyAlignment="1">
      <alignment horizontal="right"/>
    </xf>
    <xf numFmtId="165" fontId="21" fillId="13" borderId="2" xfId="8" applyNumberFormat="1" applyFont="1" applyFill="1" applyBorder="1" applyAlignment="1"/>
    <xf numFmtId="165" fontId="21" fillId="0" borderId="2" xfId="8" applyNumberFormat="1" applyFont="1" applyBorder="1" applyAlignment="1"/>
    <xf numFmtId="165" fontId="21" fillId="12" borderId="2" xfId="8" applyNumberFormat="1" applyFont="1" applyFill="1" applyBorder="1" applyAlignment="1"/>
    <xf numFmtId="165" fontId="21" fillId="0" borderId="3" xfId="8" applyNumberFormat="1" applyFont="1" applyBorder="1" applyAlignment="1"/>
    <xf numFmtId="4" fontId="8" fillId="11" borderId="21" xfId="0" applyNumberFormat="1" applyFont="1" applyFill="1" applyBorder="1" applyAlignment="1">
      <alignment horizontal="center" vertical="center" wrapText="1"/>
    </xf>
    <xf numFmtId="4" fontId="22" fillId="12" borderId="3" xfId="0" applyNumberFormat="1" applyFont="1" applyFill="1" applyBorder="1" applyAlignment="1">
      <alignment horizontal="center" vertical="center" wrapText="1"/>
    </xf>
    <xf numFmtId="4" fontId="22" fillId="13" borderId="2" xfId="0" applyNumberFormat="1" applyFont="1" applyFill="1" applyBorder="1" applyAlignment="1">
      <alignment horizontal="center" vertical="center" wrapText="1"/>
    </xf>
    <xf numFmtId="4" fontId="22" fillId="12" borderId="2" xfId="0" applyNumberFormat="1" applyFont="1" applyFill="1" applyBorder="1" applyAlignment="1">
      <alignment horizontal="center" vertical="center" wrapText="1"/>
    </xf>
    <xf numFmtId="4" fontId="23" fillId="12" borderId="2" xfId="0" applyNumberFormat="1" applyFont="1" applyFill="1" applyBorder="1" applyAlignment="1">
      <alignment horizontal="center" vertical="center" wrapText="1"/>
    </xf>
    <xf numFmtId="4" fontId="9" fillId="12" borderId="2" xfId="0" applyNumberFormat="1" applyFont="1" applyFill="1" applyBorder="1" applyAlignment="1">
      <alignment horizontal="right"/>
    </xf>
    <xf numFmtId="3" fontId="8" fillId="3" borderId="20" xfId="0" applyNumberFormat="1" applyFont="1" applyFill="1" applyBorder="1" applyAlignment="1">
      <alignment horizontal="center"/>
    </xf>
    <xf numFmtId="4" fontId="8" fillId="3" borderId="21" xfId="0" applyNumberFormat="1" applyFont="1" applyFill="1" applyBorder="1"/>
    <xf numFmtId="3" fontId="8" fillId="3" borderId="30" xfId="0" applyNumberFormat="1" applyFont="1" applyFill="1" applyBorder="1" applyAlignment="1">
      <alignment horizontal="center"/>
    </xf>
    <xf numFmtId="4" fontId="8" fillId="3" borderId="5" xfId="0" applyNumberFormat="1" applyFont="1" applyFill="1" applyBorder="1"/>
    <xf numFmtId="0" fontId="8" fillId="0" borderId="29" xfId="0" applyNumberFormat="1" applyFont="1" applyBorder="1" applyAlignment="1">
      <alignment horizontal="center" wrapText="1"/>
    </xf>
    <xf numFmtId="165" fontId="9" fillId="0" borderId="4" xfId="0" applyNumberFormat="1" applyFont="1" applyBorder="1"/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4" fontId="22" fillId="11" borderId="21" xfId="0" applyNumberFormat="1" applyFont="1" applyFill="1" applyBorder="1" applyAlignment="1">
      <alignment horizontal="center" vertical="center" wrapText="1"/>
    </xf>
    <xf numFmtId="165" fontId="20" fillId="11" borderId="21" xfId="8" applyNumberFormat="1" applyFont="1" applyFill="1" applyBorder="1" applyAlignment="1"/>
    <xf numFmtId="165" fontId="9" fillId="12" borderId="3" xfId="0" applyNumberFormat="1" applyFont="1" applyFill="1" applyBorder="1" applyAlignment="1">
      <alignment horizontal="right"/>
    </xf>
    <xf numFmtId="165" fontId="21" fillId="12" borderId="3" xfId="8" applyNumberFormat="1" applyFont="1" applyFill="1" applyBorder="1" applyAlignment="1"/>
    <xf numFmtId="4" fontId="18" fillId="14" borderId="21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" fontId="22" fillId="15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right"/>
    </xf>
    <xf numFmtId="0" fontId="8" fillId="6" borderId="20" xfId="0" quotePrefix="1" applyNumberFormat="1" applyFont="1" applyFill="1" applyBorder="1" applyAlignment="1">
      <alignment horizontal="center" vertical="center" wrapText="1"/>
    </xf>
    <xf numFmtId="0" fontId="8" fillId="6" borderId="21" xfId="0" applyNumberFormat="1" applyFont="1" applyFill="1" applyBorder="1" applyAlignment="1">
      <alignment horizontal="center" vertical="center" wrapText="1"/>
    </xf>
    <xf numFmtId="4" fontId="8" fillId="6" borderId="21" xfId="0" applyNumberFormat="1" applyFont="1" applyFill="1" applyBorder="1" applyAlignment="1">
      <alignment horizontal="center" vertical="center" wrapText="1"/>
    </xf>
    <xf numFmtId="3" fontId="8" fillId="6" borderId="21" xfId="0" applyNumberFormat="1" applyFont="1" applyFill="1" applyBorder="1" applyAlignment="1">
      <alignment horizontal="center" vertical="center" wrapText="1"/>
    </xf>
    <xf numFmtId="4" fontId="22" fillId="12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0" fontId="9" fillId="4" borderId="29" xfId="0" applyNumberFormat="1" applyFont="1" applyFill="1" applyBorder="1" applyAlignment="1">
      <alignment horizontal="center"/>
    </xf>
    <xf numFmtId="4" fontId="8" fillId="3" borderId="21" xfId="0" applyNumberFormat="1" applyFont="1" applyFill="1" applyBorder="1" applyAlignment="1">
      <alignment horizontal="right"/>
    </xf>
    <xf numFmtId="165" fontId="8" fillId="11" borderId="21" xfId="0" applyNumberFormat="1" applyFont="1" applyFill="1" applyBorder="1" applyAlignment="1">
      <alignment horizontal="right"/>
    </xf>
    <xf numFmtId="4" fontId="20" fillId="11" borderId="21" xfId="8" applyNumberFormat="1" applyFont="1" applyFill="1" applyBorder="1"/>
    <xf numFmtId="0" fontId="9" fillId="7" borderId="29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4" fontId="22" fillId="13" borderId="4" xfId="0" applyNumberFormat="1" applyFont="1" applyFill="1" applyBorder="1" applyAlignment="1">
      <alignment horizontal="center" vertical="center" wrapText="1"/>
    </xf>
    <xf numFmtId="165" fontId="9" fillId="13" borderId="4" xfId="0" applyNumberFormat="1" applyFont="1" applyFill="1" applyBorder="1" applyAlignment="1">
      <alignment horizontal="right"/>
    </xf>
    <xf numFmtId="4" fontId="9" fillId="13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5" fontId="21" fillId="13" borderId="4" xfId="8" applyNumberFormat="1" applyFont="1" applyFill="1" applyBorder="1" applyAlignment="1"/>
    <xf numFmtId="0" fontId="8" fillId="3" borderId="21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4" fontId="8" fillId="11" borderId="21" xfId="5" applyNumberFormat="1" applyFont="1" applyFill="1" applyBorder="1" applyAlignment="1">
      <alignment horizontal="right" wrapText="1"/>
    </xf>
    <xf numFmtId="4" fontId="8" fillId="3" borderId="21" xfId="5" applyNumberFormat="1" applyFont="1" applyFill="1" applyBorder="1" applyAlignment="1">
      <alignment horizontal="right" wrapText="1"/>
    </xf>
    <xf numFmtId="49" fontId="9" fillId="7" borderId="4" xfId="0" applyNumberFormat="1" applyFont="1" applyFill="1" applyBorder="1" applyAlignment="1">
      <alignment horizontal="center" shrinkToFit="1"/>
    </xf>
    <xf numFmtId="49" fontId="8" fillId="3" borderId="21" xfId="0" applyNumberFormat="1" applyFont="1" applyFill="1" applyBorder="1" applyAlignment="1">
      <alignment horizontal="center" shrinkToFit="1"/>
    </xf>
    <xf numFmtId="49" fontId="9" fillId="4" borderId="3" xfId="0" applyNumberFormat="1" applyFont="1" applyFill="1" applyBorder="1" applyAlignment="1">
      <alignment horizontal="center" shrinkToFit="1"/>
    </xf>
    <xf numFmtId="4" fontId="8" fillId="13" borderId="4" xfId="5" applyNumberFormat="1" applyFont="1" applyFill="1" applyBorder="1" applyAlignment="1">
      <alignment horizontal="right"/>
    </xf>
    <xf numFmtId="4" fontId="8" fillId="7" borderId="4" xfId="5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center" shrinkToFit="1"/>
    </xf>
    <xf numFmtId="0" fontId="9" fillId="3" borderId="20" xfId="0" applyNumberFormat="1" applyFont="1" applyFill="1" applyBorder="1" applyAlignment="1">
      <alignment horizontal="center"/>
    </xf>
    <xf numFmtId="0" fontId="8" fillId="3" borderId="21" xfId="0" quotePrefix="1" applyNumberFormat="1" applyFont="1" applyFill="1" applyBorder="1" applyAlignment="1">
      <alignment horizontal="center" vertical="justify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4" fontId="23" fillId="15" borderId="2" xfId="0" applyNumberFormat="1" applyFont="1" applyFill="1" applyBorder="1" applyAlignment="1">
      <alignment horizontal="center" vertical="center" wrapText="1"/>
    </xf>
    <xf numFmtId="165" fontId="21" fillId="15" borderId="2" xfId="8" applyNumberFormat="1" applyFont="1" applyFill="1" applyBorder="1" applyAlignment="1"/>
    <xf numFmtId="4" fontId="9" fillId="15" borderId="2" xfId="5" applyNumberFormat="1" applyFont="1" applyFill="1" applyBorder="1" applyAlignment="1">
      <alignment horizontal="right"/>
    </xf>
    <xf numFmtId="165" fontId="9" fillId="15" borderId="2" xfId="0" applyNumberFormat="1" applyFont="1" applyFill="1" applyBorder="1" applyAlignment="1">
      <alignment horizontal="right"/>
    </xf>
    <xf numFmtId="4" fontId="9" fillId="15" borderId="2" xfId="0" applyNumberFormat="1" applyFont="1" applyFill="1" applyBorder="1" applyAlignment="1">
      <alignment horizontal="right"/>
    </xf>
    <xf numFmtId="4" fontId="22" fillId="16" borderId="2" xfId="0" applyNumberFormat="1" applyFont="1" applyFill="1" applyBorder="1" applyAlignment="1">
      <alignment horizontal="center" vertical="center" wrapText="1"/>
    </xf>
    <xf numFmtId="165" fontId="9" fillId="7" borderId="2" xfId="0" applyNumberFormat="1" applyFont="1" applyFill="1" applyBorder="1" applyAlignment="1">
      <alignment horizontal="right"/>
    </xf>
    <xf numFmtId="165" fontId="21" fillId="7" borderId="2" xfId="8" applyNumberFormat="1" applyFont="1" applyFill="1" applyBorder="1" applyAlignment="1"/>
    <xf numFmtId="0" fontId="0" fillId="0" borderId="0" xfId="0"/>
    <xf numFmtId="0" fontId="28" fillId="4" borderId="15" xfId="0" applyFont="1" applyFill="1" applyBorder="1" applyAlignment="1">
      <alignment horizontal="center" vertical="top"/>
    </xf>
    <xf numFmtId="0" fontId="28" fillId="4" borderId="2" xfId="0" applyFont="1" applyFill="1" applyBorder="1" applyAlignment="1">
      <alignment horizontal="left" vertical="top" wrapText="1"/>
    </xf>
    <xf numFmtId="4" fontId="29" fillId="4" borderId="2" xfId="0" applyNumberFormat="1" applyFont="1" applyFill="1" applyBorder="1" applyAlignment="1">
      <alignment vertical="top"/>
    </xf>
    <xf numFmtId="0" fontId="28" fillId="4" borderId="2" xfId="0" applyFont="1" applyFill="1" applyBorder="1" applyAlignment="1">
      <alignment horizontal="left" vertical="top"/>
    </xf>
    <xf numFmtId="0" fontId="29" fillId="4" borderId="30" xfId="0" applyFont="1" applyFill="1" applyBorder="1" applyAlignment="1">
      <alignment horizontal="center"/>
    </xf>
    <xf numFmtId="0" fontId="28" fillId="4" borderId="5" xfId="0" applyFont="1" applyFill="1" applyBorder="1" applyAlignment="1">
      <alignment wrapText="1"/>
    </xf>
    <xf numFmtId="3" fontId="30" fillId="0" borderId="0" xfId="0" applyNumberFormat="1" applyFont="1"/>
    <xf numFmtId="4" fontId="30" fillId="0" borderId="0" xfId="0" applyNumberFormat="1" applyFont="1"/>
    <xf numFmtId="3" fontId="8" fillId="3" borderId="7" xfId="0" applyNumberFormat="1" applyFont="1" applyFill="1" applyBorder="1" applyAlignment="1">
      <alignment horizontal="center" vertical="center" wrapText="1"/>
    </xf>
    <xf numFmtId="0" fontId="16" fillId="0" borderId="0" xfId="0" applyFont="1"/>
    <xf numFmtId="3" fontId="10" fillId="0" borderId="0" xfId="0" applyNumberFormat="1" applyFont="1" applyAlignment="1">
      <alignment horizontal="left" vertical="center"/>
    </xf>
    <xf numFmtId="4" fontId="8" fillId="3" borderId="22" xfId="5" applyNumberFormat="1" applyFont="1" applyFill="1" applyBorder="1" applyAlignment="1">
      <alignment horizontal="right"/>
    </xf>
    <xf numFmtId="4" fontId="9" fillId="0" borderId="31" xfId="5" applyNumberFormat="1" applyFont="1" applyBorder="1" applyAlignment="1">
      <alignment horizontal="right"/>
    </xf>
    <xf numFmtId="4" fontId="9" fillId="0" borderId="17" xfId="5" applyNumberFormat="1" applyFont="1" applyBorder="1" applyAlignment="1">
      <alignment horizontal="right"/>
    </xf>
    <xf numFmtId="4" fontId="9" fillId="0" borderId="28" xfId="5" applyNumberFormat="1" applyFont="1" applyBorder="1" applyAlignment="1">
      <alignment horizontal="right"/>
    </xf>
    <xf numFmtId="4" fontId="8" fillId="3" borderId="22" xfId="0" applyNumberFormat="1" applyFont="1" applyFill="1" applyBorder="1" applyAlignment="1">
      <alignment horizontal="right"/>
    </xf>
    <xf numFmtId="4" fontId="9" fillId="0" borderId="31" xfId="0" applyNumberFormat="1" applyFont="1" applyBorder="1" applyAlignment="1">
      <alignment horizontal="right"/>
    </xf>
    <xf numFmtId="4" fontId="9" fillId="4" borderId="17" xfId="0" applyNumberFormat="1" applyFont="1" applyFill="1" applyBorder="1" applyAlignment="1">
      <alignment horizontal="right"/>
    </xf>
    <xf numFmtId="4" fontId="9" fillId="4" borderId="28" xfId="0" applyNumberFormat="1" applyFont="1" applyFill="1" applyBorder="1" applyAlignment="1">
      <alignment horizontal="right"/>
    </xf>
    <xf numFmtId="4" fontId="9" fillId="7" borderId="31" xfId="0" applyNumberFormat="1" applyFont="1" applyFill="1" applyBorder="1" applyAlignment="1">
      <alignment horizontal="right"/>
    </xf>
    <xf numFmtId="4" fontId="9" fillId="0" borderId="17" xfId="0" applyNumberFormat="1" applyFont="1" applyBorder="1" applyAlignment="1">
      <alignment horizontal="right"/>
    </xf>
    <xf numFmtId="4" fontId="9" fillId="7" borderId="17" xfId="0" applyNumberFormat="1" applyFont="1" applyFill="1" applyBorder="1" applyAlignment="1">
      <alignment horizontal="right"/>
    </xf>
    <xf numFmtId="4" fontId="9" fillId="7" borderId="17" xfId="5" applyNumberFormat="1" applyFont="1" applyFill="1" applyBorder="1" applyAlignment="1">
      <alignment horizontal="right"/>
    </xf>
    <xf numFmtId="4" fontId="9" fillId="4" borderId="17" xfId="5" applyNumberFormat="1" applyFont="1" applyFill="1" applyBorder="1" applyAlignment="1">
      <alignment horizontal="right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/>
    <xf numFmtId="3" fontId="8" fillId="6" borderId="22" xfId="0" applyNumberFormat="1" applyFont="1" applyFill="1" applyBorder="1" applyAlignment="1">
      <alignment horizontal="center" vertical="center" wrapText="1"/>
    </xf>
    <xf numFmtId="0" fontId="31" fillId="0" borderId="0" xfId="0" applyFont="1"/>
    <xf numFmtId="0" fontId="8" fillId="7" borderId="29" xfId="0" applyNumberFormat="1" applyFont="1" applyFill="1" applyBorder="1" applyAlignment="1">
      <alignment horizontal="center"/>
    </xf>
    <xf numFmtId="0" fontId="8" fillId="7" borderId="4" xfId="0" applyNumberFormat="1" applyFont="1" applyFill="1" applyBorder="1" applyAlignment="1">
      <alignment horizontal="center" wrapText="1"/>
    </xf>
    <xf numFmtId="4" fontId="22" fillId="16" borderId="4" xfId="0" applyNumberFormat="1" applyFont="1" applyFill="1" applyBorder="1" applyAlignment="1">
      <alignment horizontal="center" vertical="center" wrapText="1"/>
    </xf>
    <xf numFmtId="165" fontId="20" fillId="16" borderId="4" xfId="8" applyNumberFormat="1" applyFont="1" applyFill="1" applyBorder="1" applyAlignment="1"/>
    <xf numFmtId="4" fontId="8" fillId="16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center" wrapText="1"/>
    </xf>
    <xf numFmtId="3" fontId="9" fillId="4" borderId="4" xfId="0" applyNumberFormat="1" applyFont="1" applyFill="1" applyBorder="1" applyAlignment="1">
      <alignment horizontal="center"/>
    </xf>
    <xf numFmtId="4" fontId="23" fillId="15" borderId="4" xfId="0" applyNumberFormat="1" applyFont="1" applyFill="1" applyBorder="1" applyAlignment="1">
      <alignment horizontal="center" vertical="center" wrapText="1"/>
    </xf>
    <xf numFmtId="4" fontId="9" fillId="4" borderId="4" xfId="5" applyNumberFormat="1" applyFont="1" applyFill="1" applyBorder="1" applyAlignment="1">
      <alignment horizontal="right"/>
    </xf>
    <xf numFmtId="4" fontId="9" fillId="15" borderId="4" xfId="5" applyNumberFormat="1" applyFont="1" applyFill="1" applyBorder="1" applyAlignment="1">
      <alignment horizontal="right"/>
    </xf>
    <xf numFmtId="165" fontId="21" fillId="15" borderId="4" xfId="8" applyNumberFormat="1" applyFont="1" applyFill="1" applyBorder="1" applyAlignment="1"/>
    <xf numFmtId="3" fontId="8" fillId="3" borderId="21" xfId="0" applyNumberFormat="1" applyFont="1" applyFill="1" applyBorder="1" applyAlignment="1">
      <alignment horizontal="center"/>
    </xf>
    <xf numFmtId="4" fontId="23" fillId="12" borderId="3" xfId="0" applyNumberFormat="1" applyFont="1" applyFill="1" applyBorder="1" applyAlignment="1">
      <alignment horizontal="center" vertical="center" wrapText="1"/>
    </xf>
    <xf numFmtId="0" fontId="8" fillId="3" borderId="21" xfId="0" applyNumberFormat="1" applyFont="1" applyFill="1" applyBorder="1" applyAlignment="1">
      <alignment horizontal="center" wrapText="1" shrinkToFit="1"/>
    </xf>
    <xf numFmtId="0" fontId="8" fillId="3" borderId="18" xfId="0" applyNumberFormat="1" applyFont="1" applyFill="1" applyBorder="1" applyAlignment="1">
      <alignment horizontal="center"/>
    </xf>
    <xf numFmtId="4" fontId="22" fillId="11" borderId="32" xfId="0" applyNumberFormat="1" applyFont="1" applyFill="1" applyBorder="1" applyAlignment="1">
      <alignment horizontal="center" vertical="center" wrapText="1"/>
    </xf>
    <xf numFmtId="4" fontId="8" fillId="11" borderId="32" xfId="5" applyNumberFormat="1" applyFont="1" applyFill="1" applyBorder="1" applyAlignment="1">
      <alignment horizontal="right"/>
    </xf>
    <xf numFmtId="4" fontId="22" fillId="18" borderId="21" xfId="0" applyNumberFormat="1" applyFont="1" applyFill="1" applyBorder="1" applyAlignment="1">
      <alignment horizontal="center" vertical="center" wrapText="1"/>
    </xf>
    <xf numFmtId="165" fontId="20" fillId="3" borderId="21" xfId="8" applyNumberFormat="1" applyFont="1" applyFill="1" applyBorder="1" applyAlignment="1"/>
    <xf numFmtId="165" fontId="21" fillId="7" borderId="4" xfId="8" applyNumberFormat="1" applyFont="1" applyFill="1" applyBorder="1" applyAlignment="1"/>
    <xf numFmtId="165" fontId="29" fillId="4" borderId="17" xfId="0" applyNumberFormat="1" applyFont="1" applyFill="1" applyBorder="1" applyAlignment="1">
      <alignment horizontal="right" vertical="top"/>
    </xf>
    <xf numFmtId="165" fontId="29" fillId="4" borderId="9" xfId="0" applyNumberFormat="1" applyFont="1" applyFill="1" applyBorder="1" applyAlignment="1">
      <alignment horizontal="right" vertical="top"/>
    </xf>
    <xf numFmtId="0" fontId="9" fillId="4" borderId="4" xfId="0" applyNumberFormat="1" applyFont="1" applyFill="1" applyBorder="1" applyAlignment="1">
      <alignment horizontal="center"/>
    </xf>
    <xf numFmtId="4" fontId="22" fillId="15" borderId="4" xfId="0" applyNumberFormat="1" applyFont="1" applyFill="1" applyBorder="1" applyAlignment="1">
      <alignment horizontal="center" vertical="center" wrapText="1"/>
    </xf>
    <xf numFmtId="4" fontId="9" fillId="15" borderId="4" xfId="0" applyNumberFormat="1" applyFont="1" applyFill="1" applyBorder="1" applyAlignment="1">
      <alignment horizontal="right"/>
    </xf>
    <xf numFmtId="4" fontId="9" fillId="4" borderId="31" xfId="5" applyNumberFormat="1" applyFont="1" applyFill="1" applyBorder="1" applyAlignment="1">
      <alignment horizontal="right"/>
    </xf>
    <xf numFmtId="4" fontId="23" fillId="15" borderId="3" xfId="0" applyNumberFormat="1" applyFont="1" applyFill="1" applyBorder="1" applyAlignment="1">
      <alignment horizontal="center" vertical="center" wrapText="1"/>
    </xf>
    <xf numFmtId="165" fontId="21" fillId="15" borderId="3" xfId="8" applyNumberFormat="1" applyFont="1" applyFill="1" applyBorder="1" applyAlignment="1"/>
    <xf numFmtId="4" fontId="9" fillId="15" borderId="3" xfId="5" applyNumberFormat="1" applyFont="1" applyFill="1" applyBorder="1" applyAlignment="1">
      <alignment horizontal="right"/>
    </xf>
    <xf numFmtId="0" fontId="12" fillId="5" borderId="20" xfId="0" applyNumberFormat="1" applyFont="1" applyFill="1" applyBorder="1" applyAlignment="1">
      <alignment horizontal="left"/>
    </xf>
    <xf numFmtId="3" fontId="13" fillId="8" borderId="21" xfId="0" applyNumberFormat="1" applyFont="1" applyFill="1" applyBorder="1" applyAlignment="1">
      <alignment horizontal="center"/>
    </xf>
    <xf numFmtId="4" fontId="13" fillId="5" borderId="21" xfId="5" applyNumberFormat="1" applyFont="1" applyFill="1" applyBorder="1" applyAlignment="1">
      <alignment horizontal="right"/>
    </xf>
    <xf numFmtId="4" fontId="19" fillId="10" borderId="21" xfId="5" applyNumberFormat="1" applyFont="1" applyFill="1" applyBorder="1" applyAlignment="1">
      <alignment horizontal="right"/>
    </xf>
    <xf numFmtId="165" fontId="18" fillId="10" borderId="21" xfId="8" applyNumberFormat="1" applyFont="1" applyFill="1" applyBorder="1" applyAlignment="1"/>
    <xf numFmtId="3" fontId="8" fillId="3" borderId="32" xfId="0" applyNumberFormat="1" applyFont="1" applyFill="1" applyBorder="1" applyAlignment="1">
      <alignment horizontal="center" wrapText="1"/>
    </xf>
    <xf numFmtId="4" fontId="8" fillId="3" borderId="32" xfId="5" applyNumberFormat="1" applyFont="1" applyFill="1" applyBorder="1" applyAlignment="1">
      <alignment horizontal="right"/>
    </xf>
    <xf numFmtId="165" fontId="20" fillId="11" borderId="32" xfId="8" applyNumberFormat="1" applyFont="1" applyFill="1" applyBorder="1" applyAlignment="1"/>
    <xf numFmtId="49" fontId="32" fillId="0" borderId="3" xfId="0" applyNumberFormat="1" applyFont="1" applyBorder="1" applyAlignment="1">
      <alignment horizontal="center" shrinkToFit="1"/>
    </xf>
    <xf numFmtId="0" fontId="12" fillId="5" borderId="18" xfId="0" quotePrefix="1" applyNumberFormat="1" applyFont="1" applyFill="1" applyBorder="1" applyAlignment="1">
      <alignment horizontal="left" vertical="center" wrapText="1"/>
    </xf>
    <xf numFmtId="0" fontId="12" fillId="8" borderId="32" xfId="0" applyNumberFormat="1" applyFont="1" applyFill="1" applyBorder="1" applyAlignment="1">
      <alignment horizontal="center" vertical="center" wrapText="1"/>
    </xf>
    <xf numFmtId="4" fontId="18" fillId="14" borderId="32" xfId="0" applyNumberFormat="1" applyFont="1" applyFill="1" applyBorder="1" applyAlignment="1">
      <alignment horizontal="center" vertical="center" wrapText="1"/>
    </xf>
    <xf numFmtId="165" fontId="18" fillId="10" borderId="32" xfId="0" applyNumberFormat="1" applyFont="1" applyFill="1" applyBorder="1" applyAlignment="1">
      <alignment horizontal="right" vertical="center" wrapText="1"/>
    </xf>
    <xf numFmtId="4" fontId="18" fillId="10" borderId="32" xfId="0" applyNumberFormat="1" applyFont="1" applyFill="1" applyBorder="1" applyAlignment="1">
      <alignment horizontal="right" vertical="center" wrapText="1"/>
    </xf>
    <xf numFmtId="4" fontId="12" fillId="5" borderId="32" xfId="5" applyNumberFormat="1" applyFont="1" applyFill="1" applyBorder="1" applyAlignment="1">
      <alignment horizontal="right" vertical="center" wrapText="1"/>
    </xf>
    <xf numFmtId="4" fontId="18" fillId="10" borderId="32" xfId="5" applyNumberFormat="1" applyFont="1" applyFill="1" applyBorder="1" applyAlignment="1">
      <alignment horizontal="right" vertical="center" wrapText="1"/>
    </xf>
    <xf numFmtId="4" fontId="12" fillId="5" borderId="19" xfId="5" applyNumberFormat="1" applyFont="1" applyFill="1" applyBorder="1" applyAlignment="1">
      <alignment horizontal="right" vertical="center" wrapText="1"/>
    </xf>
    <xf numFmtId="4" fontId="8" fillId="0" borderId="10" xfId="0" applyNumberFormat="1" applyFont="1" applyBorder="1" applyAlignment="1">
      <alignment horizontal="center"/>
    </xf>
    <xf numFmtId="4" fontId="8" fillId="0" borderId="11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4" fontId="8" fillId="0" borderId="17" xfId="0" applyNumberFormat="1" applyFont="1" applyBorder="1" applyAlignment="1">
      <alignment horizontal="center"/>
    </xf>
    <xf numFmtId="4" fontId="8" fillId="0" borderId="2" xfId="0" quotePrefix="1" applyNumberFormat="1" applyFont="1" applyBorder="1" applyAlignment="1">
      <alignment horizontal="center" wrapText="1"/>
    </xf>
    <xf numFmtId="4" fontId="8" fillId="0" borderId="17" xfId="0" quotePrefix="1" applyNumberFormat="1" applyFont="1" applyBorder="1" applyAlignment="1">
      <alignment horizontal="center" wrapText="1"/>
    </xf>
    <xf numFmtId="4" fontId="8" fillId="0" borderId="3" xfId="0" applyNumberFormat="1" applyFont="1" applyBorder="1" applyAlignment="1">
      <alignment horizontal="center"/>
    </xf>
    <xf numFmtId="4" fontId="8" fillId="0" borderId="28" xfId="0" applyNumberFormat="1" applyFont="1" applyBorder="1" applyAlignment="1">
      <alignment horizontal="center"/>
    </xf>
    <xf numFmtId="4" fontId="8" fillId="3" borderId="21" xfId="0" applyNumberFormat="1" applyFont="1" applyFill="1" applyBorder="1" applyAlignment="1">
      <alignment horizontal="center"/>
    </xf>
    <xf numFmtId="4" fontId="8" fillId="3" borderId="22" xfId="0" applyNumberFormat="1" applyFont="1" applyFill="1" applyBorder="1" applyAlignment="1">
      <alignment horizontal="center"/>
    </xf>
    <xf numFmtId="165" fontId="9" fillId="0" borderId="4" xfId="0" applyNumberFormat="1" applyFont="1" applyBorder="1" applyAlignment="1">
      <alignment horizontal="center"/>
    </xf>
    <xf numFmtId="165" fontId="9" fillId="0" borderId="31" xfId="0" applyNumberFormat="1" applyFont="1" applyBorder="1" applyAlignment="1">
      <alignment horizontal="center"/>
    </xf>
    <xf numFmtId="4" fontId="8" fillId="3" borderId="5" xfId="0" applyNumberFormat="1" applyFont="1" applyFill="1" applyBorder="1" applyAlignment="1">
      <alignment horizontal="center"/>
    </xf>
    <xf numFmtId="4" fontId="8" fillId="3" borderId="9" xfId="0" applyNumberFormat="1" applyFont="1" applyFill="1" applyBorder="1" applyAlignment="1">
      <alignment horizontal="center"/>
    </xf>
    <xf numFmtId="0" fontId="33" fillId="0" borderId="0" xfId="0" applyFont="1"/>
    <xf numFmtId="3" fontId="34" fillId="0" borderId="0" xfId="0" applyNumberFormat="1" applyFont="1"/>
    <xf numFmtId="0" fontId="9" fillId="0" borderId="0" xfId="0" applyFont="1"/>
    <xf numFmtId="0" fontId="30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35" fillId="0" borderId="0" xfId="0" applyFont="1"/>
    <xf numFmtId="4" fontId="31" fillId="0" borderId="0" xfId="0" applyNumberFormat="1" applyFont="1"/>
    <xf numFmtId="4" fontId="9" fillId="7" borderId="31" xfId="5" applyNumberFormat="1" applyFont="1" applyFill="1" applyBorder="1" applyAlignment="1">
      <alignment horizontal="right"/>
    </xf>
    <xf numFmtId="4" fontId="9" fillId="4" borderId="28" xfId="5" applyNumberFormat="1" applyFont="1" applyFill="1" applyBorder="1" applyAlignment="1">
      <alignment horizontal="right"/>
    </xf>
    <xf numFmtId="4" fontId="8" fillId="3" borderId="22" xfId="5" applyNumberFormat="1" applyFont="1" applyFill="1" applyBorder="1" applyAlignment="1">
      <alignment horizontal="right" wrapText="1"/>
    </xf>
    <xf numFmtId="4" fontId="8" fillId="7" borderId="31" xfId="5" applyNumberFormat="1" applyFont="1" applyFill="1" applyBorder="1" applyAlignment="1">
      <alignment horizontal="right"/>
    </xf>
    <xf numFmtId="4" fontId="13" fillId="5" borderId="22" xfId="5" applyNumberFormat="1" applyFont="1" applyFill="1" applyBorder="1" applyAlignment="1">
      <alignment horizontal="right"/>
    </xf>
    <xf numFmtId="4" fontId="8" fillId="3" borderId="19" xfId="5" applyNumberFormat="1" applyFont="1" applyFill="1" applyBorder="1" applyAlignment="1">
      <alignment horizontal="right"/>
    </xf>
    <xf numFmtId="0" fontId="8" fillId="9" borderId="24" xfId="0" applyNumberFormat="1" applyFont="1" applyFill="1" applyBorder="1" applyAlignment="1">
      <alignment horizontal="center" vertical="center"/>
    </xf>
    <xf numFmtId="0" fontId="8" fillId="9" borderId="0" xfId="0" applyNumberFormat="1" applyFont="1" applyFill="1" applyBorder="1" applyAlignment="1">
      <alignment horizontal="center" vertical="center"/>
    </xf>
    <xf numFmtId="0" fontId="8" fillId="9" borderId="26" xfId="0" applyNumberFormat="1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8" fillId="0" borderId="0" xfId="0" quotePrefix="1" applyNumberFormat="1" applyFont="1" applyBorder="1" applyAlignment="1">
      <alignment horizontal="center"/>
    </xf>
    <xf numFmtId="3" fontId="8" fillId="6" borderId="33" xfId="0" applyNumberFormat="1" applyFont="1" applyFill="1" applyBorder="1" applyAlignment="1">
      <alignment horizontal="center" vertical="center" wrapText="1"/>
    </xf>
    <xf numFmtId="4" fontId="18" fillId="10" borderId="34" xfId="0" applyNumberFormat="1" applyFont="1" applyFill="1" applyBorder="1" applyAlignment="1">
      <alignment horizontal="right" vertical="center" wrapText="1"/>
    </xf>
    <xf numFmtId="4" fontId="8" fillId="11" borderId="33" xfId="0" applyNumberFormat="1" applyFont="1" applyFill="1" applyBorder="1" applyAlignment="1">
      <alignment horizontal="right"/>
    </xf>
    <xf numFmtId="4" fontId="9" fillId="0" borderId="35" xfId="0" applyNumberFormat="1" applyFont="1" applyBorder="1" applyAlignment="1">
      <alignment horizontal="right"/>
    </xf>
    <xf numFmtId="4" fontId="9" fillId="0" borderId="36" xfId="0" applyNumberFormat="1" applyFont="1" applyBorder="1" applyAlignment="1">
      <alignment horizontal="right"/>
    </xf>
    <xf numFmtId="4" fontId="9" fillId="0" borderId="37" xfId="0" applyNumberFormat="1" applyFont="1" applyBorder="1" applyAlignment="1">
      <alignment horizontal="right"/>
    </xf>
    <xf numFmtId="4" fontId="9" fillId="15" borderId="35" xfId="0" applyNumberFormat="1" applyFont="1" applyFill="1" applyBorder="1" applyAlignment="1">
      <alignment horizontal="right"/>
    </xf>
    <xf numFmtId="4" fontId="9" fillId="12" borderId="36" xfId="0" applyNumberFormat="1" applyFont="1" applyFill="1" applyBorder="1" applyAlignment="1">
      <alignment horizontal="right"/>
    </xf>
    <xf numFmtId="4" fontId="9" fillId="12" borderId="37" xfId="0" applyNumberFormat="1" applyFont="1" applyFill="1" applyBorder="1" applyAlignment="1">
      <alignment horizontal="right"/>
    </xf>
    <xf numFmtId="4" fontId="9" fillId="13" borderId="35" xfId="0" applyNumberFormat="1" applyFont="1" applyFill="1" applyBorder="1" applyAlignment="1">
      <alignment horizontal="right"/>
    </xf>
    <xf numFmtId="4" fontId="9" fillId="7" borderId="36" xfId="0" applyNumberFormat="1" applyFont="1" applyFill="1" applyBorder="1" applyAlignment="1">
      <alignment horizontal="right"/>
    </xf>
    <xf numFmtId="4" fontId="9" fillId="15" borderId="36" xfId="0" applyNumberFormat="1" applyFont="1" applyFill="1" applyBorder="1" applyAlignment="1">
      <alignment horizontal="right"/>
    </xf>
    <xf numFmtId="4" fontId="9" fillId="7" borderId="36" xfId="5" applyNumberFormat="1" applyFont="1" applyFill="1" applyBorder="1" applyAlignment="1">
      <alignment horizontal="right"/>
    </xf>
    <xf numFmtId="4" fontId="9" fillId="0" borderId="36" xfId="5" applyNumberFormat="1" applyFont="1" applyBorder="1" applyAlignment="1">
      <alignment horizontal="right"/>
    </xf>
    <xf numFmtId="4" fontId="9" fillId="0" borderId="37" xfId="5" applyNumberFormat="1" applyFont="1" applyBorder="1" applyAlignment="1">
      <alignment horizontal="right"/>
    </xf>
    <xf numFmtId="4" fontId="8" fillId="3" borderId="33" xfId="5" applyNumberFormat="1" applyFont="1" applyFill="1" applyBorder="1" applyAlignment="1">
      <alignment horizontal="right"/>
    </xf>
    <xf numFmtId="4" fontId="9" fillId="7" borderId="35" xfId="5" applyNumberFormat="1" applyFont="1" applyFill="1" applyBorder="1" applyAlignment="1">
      <alignment horizontal="right"/>
    </xf>
    <xf numFmtId="4" fontId="9" fillId="4" borderId="36" xfId="5" applyNumberFormat="1" applyFont="1" applyFill="1" applyBorder="1" applyAlignment="1">
      <alignment horizontal="right"/>
    </xf>
    <xf numFmtId="4" fontId="9" fillId="4" borderId="37" xfId="5" applyNumberFormat="1" applyFont="1" applyFill="1" applyBorder="1" applyAlignment="1">
      <alignment horizontal="right"/>
    </xf>
    <xf numFmtId="4" fontId="8" fillId="3" borderId="33" xfId="5" applyNumberFormat="1" applyFont="1" applyFill="1" applyBorder="1" applyAlignment="1">
      <alignment horizontal="right" wrapText="1"/>
    </xf>
    <xf numFmtId="4" fontId="8" fillId="7" borderId="35" xfId="5" applyNumberFormat="1" applyFont="1" applyFill="1" applyBorder="1" applyAlignment="1">
      <alignment horizontal="right"/>
    </xf>
    <xf numFmtId="4" fontId="13" fillId="5" borderId="33" xfId="5" applyNumberFormat="1" applyFont="1" applyFill="1" applyBorder="1" applyAlignment="1">
      <alignment horizontal="right"/>
    </xf>
    <xf numFmtId="4" fontId="8" fillId="3" borderId="34" xfId="5" applyNumberFormat="1" applyFont="1" applyFill="1" applyBorder="1" applyAlignment="1">
      <alignment horizontal="right"/>
    </xf>
    <xf numFmtId="4" fontId="9" fillId="4" borderId="35" xfId="5" applyNumberFormat="1" applyFont="1" applyFill="1" applyBorder="1" applyAlignment="1">
      <alignment horizontal="right"/>
    </xf>
    <xf numFmtId="165" fontId="29" fillId="4" borderId="2" xfId="0" applyNumberFormat="1" applyFont="1" applyFill="1" applyBorder="1" applyAlignment="1">
      <alignment horizontal="right" vertical="top"/>
    </xf>
    <xf numFmtId="4" fontId="29" fillId="4" borderId="2" xfId="0" applyNumberFormat="1" applyFont="1" applyFill="1" applyBorder="1" applyAlignment="1">
      <alignment horizontal="right" vertical="top"/>
    </xf>
    <xf numFmtId="165" fontId="29" fillId="4" borderId="5" xfId="0" applyNumberFormat="1" applyFont="1" applyFill="1" applyBorder="1" applyAlignment="1">
      <alignment horizontal="right" vertical="top"/>
    </xf>
    <xf numFmtId="4" fontId="8" fillId="4" borderId="0" xfId="0" applyNumberFormat="1" applyFont="1" applyFill="1" applyBorder="1" applyAlignment="1">
      <alignment horizontal="center" vertical="center" wrapText="1"/>
    </xf>
    <xf numFmtId="4" fontId="8" fillId="4" borderId="0" xfId="0" applyNumberFormat="1" applyFont="1" applyFill="1" applyBorder="1" applyAlignment="1">
      <alignment horizontal="center"/>
    </xf>
    <xf numFmtId="4" fontId="8" fillId="4" borderId="0" xfId="0" quotePrefix="1" applyNumberFormat="1" applyFont="1" applyFill="1" applyBorder="1" applyAlignment="1">
      <alignment horizontal="center" wrapText="1"/>
    </xf>
    <xf numFmtId="165" fontId="9" fillId="4" borderId="0" xfId="0" applyNumberFormat="1" applyFont="1" applyFill="1" applyBorder="1" applyAlignment="1">
      <alignment horizontal="center"/>
    </xf>
    <xf numFmtId="165" fontId="28" fillId="4" borderId="2" xfId="0" applyNumberFormat="1" applyFont="1" applyFill="1" applyBorder="1" applyAlignment="1">
      <alignment horizontal="right" vertical="top" wrapText="1"/>
    </xf>
    <xf numFmtId="165" fontId="28" fillId="4" borderId="2" xfId="0" applyNumberFormat="1" applyFont="1" applyFill="1" applyBorder="1" applyAlignment="1">
      <alignment horizontal="right" vertical="top"/>
    </xf>
    <xf numFmtId="165" fontId="28" fillId="4" borderId="5" xfId="0" applyNumberFormat="1" applyFont="1" applyFill="1" applyBorder="1" applyAlignment="1">
      <alignment horizontal="right" wrapText="1"/>
    </xf>
    <xf numFmtId="3" fontId="10" fillId="0" borderId="0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165" fontId="8" fillId="4" borderId="0" xfId="0" applyNumberFormat="1" applyFont="1" applyFill="1" applyBorder="1" applyAlignment="1">
      <alignment horizontal="center"/>
    </xf>
    <xf numFmtId="165" fontId="0" fillId="0" borderId="0" xfId="0" applyNumberFormat="1"/>
    <xf numFmtId="3" fontId="8" fillId="4" borderId="0" xfId="0" applyNumberFormat="1" applyFont="1" applyFill="1"/>
    <xf numFmtId="3" fontId="9" fillId="4" borderId="0" xfId="0" applyNumberFormat="1" applyFont="1" applyFill="1"/>
    <xf numFmtId="3" fontId="14" fillId="4" borderId="0" xfId="0" applyNumberFormat="1" applyFont="1" applyFill="1"/>
    <xf numFmtId="166" fontId="14" fillId="4" borderId="0" xfId="0" applyNumberFormat="1" applyFont="1" applyFill="1" applyAlignment="1">
      <alignment horizontal="left" wrapText="1"/>
    </xf>
    <xf numFmtId="0" fontId="26" fillId="17" borderId="6" xfId="0" applyFont="1" applyFill="1" applyBorder="1" applyAlignment="1">
      <alignment horizontal="center" vertical="top" wrapText="1"/>
    </xf>
    <xf numFmtId="0" fontId="26" fillId="17" borderId="7" xfId="0" applyFont="1" applyFill="1" applyBorder="1" applyAlignment="1">
      <alignment horizontal="center" vertical="top" wrapText="1"/>
    </xf>
    <xf numFmtId="0" fontId="26" fillId="17" borderId="7" xfId="0" applyFont="1" applyFill="1" applyBorder="1" applyAlignment="1">
      <alignment horizontal="center" vertical="center" wrapText="1"/>
    </xf>
    <xf numFmtId="0" fontId="26" fillId="17" borderId="8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wrapText="1"/>
    </xf>
    <xf numFmtId="165" fontId="28" fillId="4" borderId="2" xfId="0" applyNumberFormat="1" applyFont="1" applyFill="1" applyBorder="1" applyAlignment="1">
      <alignment horizontal="right" wrapText="1"/>
    </xf>
    <xf numFmtId="0" fontId="29" fillId="4" borderId="15" xfId="0" applyFont="1" applyFill="1" applyBorder="1" applyAlignment="1">
      <alignment horizontal="center"/>
    </xf>
    <xf numFmtId="0" fontId="28" fillId="4" borderId="29" xfId="0" applyFont="1" applyFill="1" applyBorder="1" applyAlignment="1">
      <alignment horizontal="center" vertical="top"/>
    </xf>
    <xf numFmtId="0" fontId="28" fillId="4" borderId="4" xfId="0" applyFont="1" applyFill="1" applyBorder="1" applyAlignment="1">
      <alignment horizontal="left" vertical="top" wrapText="1"/>
    </xf>
    <xf numFmtId="165" fontId="29" fillId="4" borderId="4" xfId="0" applyNumberFormat="1" applyFont="1" applyFill="1" applyBorder="1" applyAlignment="1">
      <alignment horizontal="right" vertical="top"/>
    </xf>
    <xf numFmtId="165" fontId="28" fillId="4" borderId="4" xfId="0" applyNumberFormat="1" applyFont="1" applyFill="1" applyBorder="1" applyAlignment="1">
      <alignment horizontal="right" vertical="top" wrapText="1"/>
    </xf>
    <xf numFmtId="165" fontId="29" fillId="4" borderId="31" xfId="0" applyNumberFormat="1" applyFont="1" applyFill="1" applyBorder="1" applyAlignment="1">
      <alignment horizontal="right" vertical="top"/>
    </xf>
    <xf numFmtId="4" fontId="0" fillId="4" borderId="20" xfId="0" applyNumberFormat="1" applyFill="1" applyBorder="1" applyAlignment="1">
      <alignment vertical="top"/>
    </xf>
    <xf numFmtId="4" fontId="0" fillId="4" borderId="21" xfId="0" applyNumberFormat="1" applyFill="1" applyBorder="1" applyAlignment="1">
      <alignment vertical="top"/>
    </xf>
    <xf numFmtId="4" fontId="27" fillId="4" borderId="21" xfId="0" applyNumberFormat="1" applyFont="1" applyFill="1" applyBorder="1" applyAlignment="1">
      <alignment vertical="top"/>
    </xf>
    <xf numFmtId="165" fontId="36" fillId="4" borderId="21" xfId="0" applyNumberFormat="1" applyFont="1" applyFill="1" applyBorder="1" applyAlignment="1">
      <alignment horizontal="right" vertical="top"/>
    </xf>
    <xf numFmtId="165" fontId="27" fillId="4" borderId="22" xfId="0" applyNumberFormat="1" applyFont="1" applyFill="1" applyBorder="1" applyAlignment="1">
      <alignment horizontal="right" vertical="top"/>
    </xf>
    <xf numFmtId="0" fontId="8" fillId="0" borderId="44" xfId="0" applyNumberFormat="1" applyFont="1" applyBorder="1" applyAlignment="1">
      <alignment horizontal="center" wrapText="1"/>
    </xf>
    <xf numFmtId="165" fontId="9" fillId="0" borderId="45" xfId="0" applyNumberFormat="1" applyFont="1" applyBorder="1"/>
    <xf numFmtId="165" fontId="9" fillId="0" borderId="45" xfId="0" applyNumberFormat="1" applyFont="1" applyBorder="1" applyAlignment="1">
      <alignment horizontal="center"/>
    </xf>
    <xf numFmtId="165" fontId="9" fillId="0" borderId="46" xfId="0" applyNumberFormat="1" applyFont="1" applyBorder="1" applyAlignment="1">
      <alignment horizontal="center"/>
    </xf>
    <xf numFmtId="4" fontId="8" fillId="9" borderId="40" xfId="0" applyNumberFormat="1" applyFont="1" applyFill="1" applyBorder="1" applyAlignment="1">
      <alignment horizontal="center"/>
    </xf>
    <xf numFmtId="4" fontId="8" fillId="9" borderId="42" xfId="0" applyNumberFormat="1" applyFont="1" applyFill="1" applyBorder="1" applyAlignment="1">
      <alignment horizontal="center"/>
    </xf>
    <xf numFmtId="3" fontId="10" fillId="0" borderId="0" xfId="0" applyNumberFormat="1" applyFont="1" applyAlignment="1">
      <alignment horizontal="left"/>
    </xf>
    <xf numFmtId="165" fontId="8" fillId="9" borderId="39" xfId="0" applyNumberFormat="1" applyFont="1" applyFill="1" applyBorder="1" applyAlignment="1">
      <alignment horizontal="center"/>
    </xf>
    <xf numFmtId="165" fontId="8" fillId="9" borderId="38" xfId="0" applyNumberFormat="1" applyFont="1" applyFill="1" applyBorder="1" applyAlignment="1">
      <alignment horizontal="center"/>
    </xf>
    <xf numFmtId="165" fontId="8" fillId="9" borderId="34" xfId="0" applyNumberFormat="1" applyFont="1" applyFill="1" applyBorder="1" applyAlignment="1">
      <alignment horizontal="center"/>
    </xf>
    <xf numFmtId="0" fontId="8" fillId="9" borderId="23" xfId="0" applyNumberFormat="1" applyFont="1" applyFill="1" applyBorder="1" applyAlignment="1">
      <alignment horizontal="center" vertical="center"/>
    </xf>
    <xf numFmtId="0" fontId="8" fillId="9" borderId="24" xfId="0" applyNumberFormat="1" applyFont="1" applyFill="1" applyBorder="1" applyAlignment="1">
      <alignment horizontal="center" vertical="center"/>
    </xf>
    <xf numFmtId="0" fontId="8" fillId="9" borderId="16" xfId="0" applyNumberFormat="1" applyFont="1" applyFill="1" applyBorder="1" applyAlignment="1">
      <alignment horizontal="center" vertical="center"/>
    </xf>
    <xf numFmtId="0" fontId="8" fillId="9" borderId="0" xfId="0" applyNumberFormat="1" applyFont="1" applyFill="1" applyBorder="1" applyAlignment="1">
      <alignment horizontal="center" vertical="center"/>
    </xf>
    <xf numFmtId="0" fontId="8" fillId="9" borderId="25" xfId="0" applyNumberFormat="1" applyFont="1" applyFill="1" applyBorder="1" applyAlignment="1">
      <alignment horizontal="center" vertical="center"/>
    </xf>
    <xf numFmtId="0" fontId="8" fillId="9" borderId="26" xfId="0" applyNumberFormat="1" applyFont="1" applyFill="1" applyBorder="1" applyAlignment="1">
      <alignment horizontal="center" vertical="center"/>
    </xf>
    <xf numFmtId="0" fontId="6" fillId="2" borderId="12" xfId="0" applyNumberFormat="1" applyFont="1" applyFill="1" applyBorder="1" applyAlignment="1">
      <alignment horizontal="center"/>
    </xf>
    <xf numFmtId="0" fontId="6" fillId="2" borderId="13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8" fillId="0" borderId="26" xfId="0" quotePrefix="1" applyNumberFormat="1" applyFont="1" applyBorder="1" applyAlignment="1">
      <alignment horizontal="center"/>
    </xf>
    <xf numFmtId="0" fontId="17" fillId="0" borderId="0" xfId="0" applyNumberFormat="1" applyFont="1" applyAlignment="1">
      <alignment horizontal="center" wrapText="1"/>
    </xf>
    <xf numFmtId="165" fontId="8" fillId="9" borderId="40" xfId="0" applyNumberFormat="1" applyFont="1" applyFill="1" applyBorder="1" applyAlignment="1">
      <alignment horizontal="center"/>
    </xf>
    <xf numFmtId="165" fontId="8" fillId="9" borderId="41" xfId="0" applyNumberFormat="1" applyFont="1" applyFill="1" applyBorder="1" applyAlignment="1">
      <alignment horizontal="center"/>
    </xf>
    <xf numFmtId="165" fontId="8" fillId="9" borderId="43" xfId="0" applyNumberFormat="1" applyFont="1" applyFill="1" applyBorder="1" applyAlignment="1">
      <alignment horizontal="center"/>
    </xf>
  </cellXfs>
  <cellStyles count="12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_Sheet2" xfId="11" xr:uid="{2EC60044-C54A-4A9B-BCCB-545E4CD275D2}"/>
    <cellStyle name="Normalno" xfId="0" builtinId="0"/>
    <cellStyle name="Normalno 2" xfId="1" xr:uid="{00000000-0005-0000-0000-000007000000}"/>
    <cellStyle name="Normalno 2 2" xfId="6" xr:uid="{00000000-0005-0000-0000-000008000000}"/>
    <cellStyle name="Obično_List7" xfId="9" xr:uid="{B5A16547-4009-44F3-9F27-E21E22ACB917}"/>
    <cellStyle name="Zarez" xfId="2" builtinId="3"/>
    <cellStyle name="Zarez 2" xfId="10" xr:uid="{C3E5580D-A93E-48B5-87CD-336095E89C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27"/>
  <sheetViews>
    <sheetView tabSelected="1" topLeftCell="A163" zoomScale="75" zoomScaleNormal="75" workbookViewId="0">
      <selection activeCell="A226" sqref="A226"/>
    </sheetView>
  </sheetViews>
  <sheetFormatPr defaultColWidth="19.42578125" defaultRowHeight="18.75" x14ac:dyDescent="0.3"/>
  <cols>
    <col min="1" max="1" width="38" style="25" customWidth="1"/>
    <col min="2" max="2" width="40" style="26" customWidth="1"/>
    <col min="3" max="3" width="27.85546875" style="2" customWidth="1"/>
    <col min="4" max="5" width="22.85546875" style="1" customWidth="1"/>
    <col min="6" max="9" width="18.28515625" style="1" customWidth="1"/>
    <col min="10" max="15" width="18.85546875" style="1" customWidth="1"/>
    <col min="16" max="28" width="18.28515625" style="1" customWidth="1"/>
    <col min="29" max="29" width="18.140625" style="1" customWidth="1"/>
    <col min="30" max="43" width="19.42578125" style="30"/>
    <col min="44" max="16384" width="19.42578125" style="1"/>
  </cols>
  <sheetData>
    <row r="1" spans="1:29" ht="34.5" customHeight="1" thickBot="1" x14ac:dyDescent="0.35">
      <c r="A1" s="359" t="s">
        <v>63</v>
      </c>
      <c r="B1" s="360"/>
      <c r="C1" s="360"/>
    </row>
    <row r="2" spans="1:29" ht="27" customHeight="1" x14ac:dyDescent="0.4">
      <c r="A2" s="365" t="s">
        <v>244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365"/>
      <c r="AA2" s="365"/>
      <c r="AB2" s="365"/>
      <c r="AC2" s="365"/>
    </row>
    <row r="3" spans="1:29" ht="20.25" customHeight="1" x14ac:dyDescent="0.3">
      <c r="A3" s="4"/>
      <c r="B3" s="363"/>
      <c r="C3" s="363"/>
      <c r="D3" s="363"/>
      <c r="E3" s="363"/>
      <c r="F3" s="363"/>
      <c r="G3" s="363"/>
      <c r="H3" s="363"/>
      <c r="I3" s="363"/>
      <c r="J3" s="363"/>
      <c r="K3" s="282"/>
      <c r="L3" s="282"/>
      <c r="M3" s="282"/>
      <c r="N3" s="319"/>
      <c r="O3" s="319"/>
      <c r="P3" s="5"/>
      <c r="Q3" s="3"/>
      <c r="R3" s="165"/>
      <c r="S3" s="118"/>
      <c r="T3" s="165"/>
      <c r="U3" s="165"/>
      <c r="V3" s="3"/>
      <c r="W3" s="165"/>
      <c r="X3" s="3"/>
      <c r="Y3" s="3"/>
      <c r="Z3" s="89"/>
      <c r="AA3" s="165"/>
      <c r="AB3" s="165"/>
      <c r="AC3" s="165"/>
    </row>
    <row r="4" spans="1:29" ht="18" customHeight="1" x14ac:dyDescent="0.3">
      <c r="A4" s="6" t="s">
        <v>11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 ht="22.5" customHeight="1" x14ac:dyDescent="0.3">
      <c r="A5" s="11" t="s">
        <v>63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 ht="16.5" customHeight="1" thickBot="1" x14ac:dyDescent="0.35">
      <c r="A6" s="364" t="s">
        <v>176</v>
      </c>
      <c r="B6" s="364"/>
      <c r="C6" s="364"/>
      <c r="D6" s="364"/>
      <c r="E6" s="28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9"/>
      <c r="W6" s="9"/>
      <c r="X6" s="9"/>
      <c r="Y6" s="9"/>
      <c r="Z6" s="9"/>
      <c r="AA6" s="9"/>
      <c r="AB6" s="9"/>
      <c r="AC6" s="9"/>
    </row>
    <row r="7" spans="1:29" ht="48" customHeight="1" thickBot="1" x14ac:dyDescent="0.35">
      <c r="A7" s="67" t="s">
        <v>12</v>
      </c>
      <c r="B7" s="183" t="s">
        <v>221</v>
      </c>
      <c r="C7" s="68" t="s">
        <v>214</v>
      </c>
      <c r="D7" s="81" t="s">
        <v>222</v>
      </c>
      <c r="E7" s="311"/>
      <c r="F7" s="199" t="s">
        <v>66</v>
      </c>
      <c r="G7" s="199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15"/>
      <c r="W7" s="15"/>
      <c r="X7" s="361"/>
      <c r="Y7" s="361"/>
      <c r="Z7" s="361"/>
      <c r="AA7" s="361"/>
      <c r="AB7" s="361"/>
      <c r="AC7" s="361"/>
    </row>
    <row r="8" spans="1:29" ht="19.5" customHeight="1" x14ac:dyDescent="0.3">
      <c r="A8" s="69" t="s">
        <v>9</v>
      </c>
      <c r="B8" s="70">
        <f>D212+E212+F212+G212</f>
        <v>185906.17</v>
      </c>
      <c r="C8" s="249" t="s">
        <v>228</v>
      </c>
      <c r="D8" s="250" t="s">
        <v>228</v>
      </c>
      <c r="E8" s="312"/>
      <c r="F8" s="199"/>
      <c r="G8" s="199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17"/>
      <c r="W8" s="17"/>
      <c r="X8" s="362"/>
      <c r="Y8" s="362"/>
      <c r="Z8" s="362"/>
      <c r="AA8" s="362"/>
      <c r="AB8" s="362"/>
      <c r="AC8" s="362"/>
    </row>
    <row r="9" spans="1:29" ht="36.75" customHeight="1" x14ac:dyDescent="0.3">
      <c r="A9" s="52" t="s">
        <v>57</v>
      </c>
      <c r="B9" s="16">
        <v>0</v>
      </c>
      <c r="C9" s="251" t="s">
        <v>228</v>
      </c>
      <c r="D9" s="252" t="s">
        <v>228</v>
      </c>
      <c r="E9" s="312"/>
      <c r="F9" s="199" t="s">
        <v>141</v>
      </c>
      <c r="G9" s="199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18"/>
      <c r="W9" s="18"/>
      <c r="X9" s="362"/>
      <c r="Y9" s="362"/>
      <c r="Z9" s="362"/>
      <c r="AA9" s="362"/>
      <c r="AB9" s="362"/>
      <c r="AC9" s="362"/>
    </row>
    <row r="10" spans="1:29" ht="21" customHeight="1" x14ac:dyDescent="0.3">
      <c r="A10" s="52" t="s">
        <v>140</v>
      </c>
      <c r="B10" s="16">
        <f>J212+K212+K217+M212</f>
        <v>138164.31</v>
      </c>
      <c r="C10" s="251" t="s">
        <v>228</v>
      </c>
      <c r="D10" s="252" t="s">
        <v>228</v>
      </c>
      <c r="E10" s="312"/>
      <c r="F10" s="185"/>
      <c r="G10" s="281"/>
      <c r="H10" s="71"/>
      <c r="I10" s="280"/>
      <c r="J10" s="71"/>
      <c r="K10" s="280"/>
      <c r="L10" s="280"/>
      <c r="M10" s="280"/>
      <c r="N10" s="318"/>
      <c r="O10" s="318"/>
      <c r="P10" s="71"/>
      <c r="Q10" s="71"/>
      <c r="R10" s="280"/>
      <c r="S10" s="117"/>
      <c r="T10" s="280"/>
      <c r="U10" s="163"/>
      <c r="V10" s="18"/>
      <c r="W10" s="18"/>
      <c r="X10" s="19"/>
      <c r="Y10" s="19"/>
      <c r="Z10" s="88"/>
      <c r="AA10" s="281"/>
      <c r="AB10" s="281"/>
      <c r="AC10" s="164"/>
    </row>
    <row r="11" spans="1:29" ht="34.5" customHeight="1" x14ac:dyDescent="0.3">
      <c r="A11" s="53" t="s">
        <v>8</v>
      </c>
      <c r="B11" s="20">
        <v>0</v>
      </c>
      <c r="C11" s="253" t="s">
        <v>228</v>
      </c>
      <c r="D11" s="254" t="s">
        <v>228</v>
      </c>
      <c r="E11" s="313"/>
      <c r="F11" s="199" t="s">
        <v>67</v>
      </c>
      <c r="G11" s="199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18"/>
      <c r="W11" s="18"/>
      <c r="X11" s="362"/>
      <c r="Y11" s="362"/>
      <c r="Z11" s="362"/>
      <c r="AA11" s="362"/>
      <c r="AB11" s="362"/>
      <c r="AC11" s="362"/>
    </row>
    <row r="12" spans="1:29" x14ac:dyDescent="0.3">
      <c r="A12" s="54" t="s">
        <v>1</v>
      </c>
      <c r="B12" s="16">
        <f>V212+W212</f>
        <v>11670</v>
      </c>
      <c r="C12" s="251" t="s">
        <v>228</v>
      </c>
      <c r="D12" s="252" t="s">
        <v>228</v>
      </c>
      <c r="E12" s="312"/>
      <c r="F12" s="200" t="s">
        <v>68</v>
      </c>
      <c r="G12" s="200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21"/>
      <c r="W12" s="21"/>
      <c r="X12" s="349"/>
      <c r="Y12" s="349"/>
      <c r="Z12" s="349"/>
      <c r="AA12" s="349"/>
      <c r="AB12" s="349"/>
      <c r="AC12" s="349"/>
    </row>
    <row r="13" spans="1:29" x14ac:dyDescent="0.3">
      <c r="A13" s="54" t="s">
        <v>10</v>
      </c>
      <c r="B13" s="16">
        <f>H212+I212+O212+Q212+R212+S212+T212+U212</f>
        <v>1916491.1899999997</v>
      </c>
      <c r="C13" s="251" t="s">
        <v>228</v>
      </c>
      <c r="D13" s="252" t="s">
        <v>228</v>
      </c>
      <c r="E13" s="312"/>
      <c r="F13" s="74"/>
      <c r="G13" s="74"/>
      <c r="H13" s="9"/>
      <c r="I13" s="9"/>
      <c r="J13" s="22"/>
      <c r="K13" s="22"/>
      <c r="L13" s="22"/>
      <c r="M13" s="22"/>
      <c r="N13" s="22"/>
      <c r="O13" s="22"/>
      <c r="P13" s="22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29" x14ac:dyDescent="0.3">
      <c r="A14" s="54" t="s">
        <v>169</v>
      </c>
      <c r="B14" s="16">
        <f>Z212+AA212+AB212+AC212</f>
        <v>10529.08</v>
      </c>
      <c r="C14" s="251" t="s">
        <v>228</v>
      </c>
      <c r="D14" s="252" t="s">
        <v>228</v>
      </c>
      <c r="E14" s="312"/>
      <c r="F14" s="74"/>
      <c r="G14" s="74"/>
      <c r="H14" s="9"/>
      <c r="I14" s="9"/>
      <c r="J14" s="22"/>
      <c r="K14" s="22"/>
      <c r="L14" s="22"/>
      <c r="M14" s="22"/>
      <c r="N14" s="22"/>
      <c r="O14" s="22"/>
      <c r="P14" s="22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29" ht="19.5" thickBot="1" x14ac:dyDescent="0.35">
      <c r="A15" s="90" t="s">
        <v>171</v>
      </c>
      <c r="B15" s="91">
        <v>0</v>
      </c>
      <c r="C15" s="255" t="s">
        <v>228</v>
      </c>
      <c r="D15" s="256" t="s">
        <v>228</v>
      </c>
      <c r="E15" s="312"/>
      <c r="F15" s="74"/>
      <c r="G15" s="74"/>
      <c r="H15" s="9"/>
      <c r="I15" s="9"/>
      <c r="J15" s="22"/>
      <c r="K15" s="22"/>
      <c r="L15" s="22"/>
      <c r="M15" s="22"/>
      <c r="N15" s="22"/>
      <c r="O15" s="22"/>
      <c r="P15" s="22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ht="19.5" thickBot="1" x14ac:dyDescent="0.35">
      <c r="A16" s="111" t="s">
        <v>13</v>
      </c>
      <c r="B16" s="112">
        <f>SUM(B8:B15)</f>
        <v>2262760.75</v>
      </c>
      <c r="C16" s="257" t="s">
        <v>228</v>
      </c>
      <c r="D16" s="258" t="s">
        <v>228</v>
      </c>
      <c r="E16" s="312"/>
      <c r="F16" s="74"/>
      <c r="G16" s="74"/>
      <c r="H16" s="9"/>
      <c r="I16" s="9"/>
      <c r="J16" s="24"/>
      <c r="K16" s="24"/>
      <c r="L16" s="24"/>
      <c r="M16" s="24"/>
      <c r="N16" s="24"/>
      <c r="O16" s="24"/>
      <c r="P16" s="2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43" ht="23.25" customHeight="1" x14ac:dyDescent="0.3">
      <c r="A17" s="115" t="s">
        <v>220</v>
      </c>
      <c r="B17" s="116">
        <v>0</v>
      </c>
      <c r="C17" s="259" t="s">
        <v>228</v>
      </c>
      <c r="D17" s="260" t="s">
        <v>228</v>
      </c>
      <c r="E17" s="314"/>
      <c r="X17" s="9"/>
      <c r="Y17" s="9"/>
      <c r="Z17" s="9"/>
      <c r="AA17" s="9"/>
      <c r="AB17" s="9"/>
      <c r="AC17" s="9"/>
    </row>
    <row r="18" spans="1:43" ht="23.25" customHeight="1" x14ac:dyDescent="0.3">
      <c r="A18" s="343" t="s">
        <v>243</v>
      </c>
      <c r="B18" s="344">
        <v>-18411.61</v>
      </c>
      <c r="C18" s="345"/>
      <c r="D18" s="346"/>
      <c r="E18" s="314"/>
      <c r="X18" s="9"/>
      <c r="Y18" s="9"/>
      <c r="Z18" s="9"/>
      <c r="AA18" s="9"/>
      <c r="AB18" s="9"/>
      <c r="AC18" s="9"/>
    </row>
    <row r="19" spans="1:43" ht="22.5" customHeight="1" thickBot="1" x14ac:dyDescent="0.35">
      <c r="A19" s="113" t="s">
        <v>13</v>
      </c>
      <c r="B19" s="114">
        <f>SUM(B16:B18)</f>
        <v>2244349.14</v>
      </c>
      <c r="C19" s="261" t="s">
        <v>228</v>
      </c>
      <c r="D19" s="262" t="s">
        <v>228</v>
      </c>
      <c r="E19" s="312"/>
      <c r="X19" s="9"/>
      <c r="Y19" s="9"/>
      <c r="Z19" s="9"/>
      <c r="AA19" s="9"/>
      <c r="AB19" s="9"/>
      <c r="AC19" s="9"/>
    </row>
    <row r="20" spans="1:43" ht="30.75" customHeight="1" x14ac:dyDescent="0.3">
      <c r="B20" s="2"/>
      <c r="X20" s="9"/>
      <c r="Y20" s="9"/>
      <c r="Z20" s="9"/>
      <c r="AA20" s="9"/>
      <c r="AB20" s="9"/>
      <c r="AC20" s="9"/>
    </row>
    <row r="21" spans="1:43" s="27" customFormat="1" ht="21.75" customHeight="1" thickBot="1" x14ac:dyDescent="0.35">
      <c r="A21" s="28" t="s">
        <v>14</v>
      </c>
      <c r="B21" s="29"/>
      <c r="C21" s="10"/>
      <c r="D21" s="322"/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O21" s="322"/>
      <c r="P21" s="322"/>
      <c r="Q21" s="323"/>
      <c r="R21" s="323"/>
      <c r="S21" s="323"/>
      <c r="T21" s="323"/>
      <c r="U21" s="323"/>
      <c r="V21" s="324"/>
      <c r="W21" s="324"/>
      <c r="X21" s="325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</row>
    <row r="22" spans="1:43" ht="126" customHeight="1" thickBot="1" x14ac:dyDescent="0.35">
      <c r="A22" s="128" t="s">
        <v>15</v>
      </c>
      <c r="B22" s="129" t="s">
        <v>0</v>
      </c>
      <c r="C22" s="130" t="s">
        <v>245</v>
      </c>
      <c r="D22" s="131" t="s">
        <v>197</v>
      </c>
      <c r="E22" s="131" t="s">
        <v>234</v>
      </c>
      <c r="F22" s="131" t="s">
        <v>198</v>
      </c>
      <c r="G22" s="131" t="s">
        <v>234</v>
      </c>
      <c r="H22" s="131" t="s">
        <v>199</v>
      </c>
      <c r="I22" s="131" t="s">
        <v>234</v>
      </c>
      <c r="J22" s="131" t="s">
        <v>232</v>
      </c>
      <c r="K22" s="131" t="s">
        <v>234</v>
      </c>
      <c r="L22" s="131" t="s">
        <v>233</v>
      </c>
      <c r="M22" s="131" t="s">
        <v>234</v>
      </c>
      <c r="N22" s="131" t="s">
        <v>236</v>
      </c>
      <c r="O22" s="131" t="s">
        <v>234</v>
      </c>
      <c r="P22" s="131" t="s">
        <v>8</v>
      </c>
      <c r="Q22" s="131" t="s">
        <v>202</v>
      </c>
      <c r="R22" s="131" t="s">
        <v>234</v>
      </c>
      <c r="S22" s="131" t="s">
        <v>210</v>
      </c>
      <c r="T22" s="131" t="s">
        <v>234</v>
      </c>
      <c r="U22" s="131" t="s">
        <v>218</v>
      </c>
      <c r="V22" s="131" t="s">
        <v>200</v>
      </c>
      <c r="W22" s="131" t="s">
        <v>234</v>
      </c>
      <c r="X22" s="131" t="s">
        <v>201</v>
      </c>
      <c r="Y22" s="131" t="s">
        <v>22</v>
      </c>
      <c r="Z22" s="131" t="s">
        <v>207</v>
      </c>
      <c r="AA22" s="131" t="s">
        <v>234</v>
      </c>
      <c r="AB22" s="284" t="s">
        <v>208</v>
      </c>
      <c r="AC22" s="201" t="s">
        <v>234</v>
      </c>
    </row>
    <row r="23" spans="1:43" ht="19.5" thickBot="1" x14ac:dyDescent="0.35">
      <c r="A23" s="241">
        <v>3</v>
      </c>
      <c r="B23" s="242"/>
      <c r="C23" s="243">
        <v>2234911.7099999995</v>
      </c>
      <c r="D23" s="244">
        <v>102000</v>
      </c>
      <c r="E23" s="244">
        <v>0</v>
      </c>
      <c r="F23" s="245">
        <v>68410</v>
      </c>
      <c r="G23" s="245">
        <f>G24+G42</f>
        <v>11655.28</v>
      </c>
      <c r="H23" s="246">
        <v>3500</v>
      </c>
      <c r="I23" s="246">
        <f>I42+I24</f>
        <v>500</v>
      </c>
      <c r="J23" s="247">
        <v>120684.3</v>
      </c>
      <c r="K23" s="247">
        <f>K42+K160</f>
        <v>-13689.230000000001</v>
      </c>
      <c r="L23" s="246">
        <v>0</v>
      </c>
      <c r="M23" s="247">
        <f>M42</f>
        <v>7661.09</v>
      </c>
      <c r="N23" s="246">
        <v>0</v>
      </c>
      <c r="O23" s="247">
        <f>O42</f>
        <v>1459.41</v>
      </c>
      <c r="P23" s="246">
        <v>0</v>
      </c>
      <c r="Q23" s="245">
        <v>1694800</v>
      </c>
      <c r="R23" s="245">
        <f>R24+R170+R42</f>
        <v>213914.4</v>
      </c>
      <c r="S23" s="245">
        <v>1990</v>
      </c>
      <c r="T23" s="245">
        <f>T24+T42</f>
        <v>-189.60000000000002</v>
      </c>
      <c r="U23" s="246">
        <v>16.98</v>
      </c>
      <c r="V23" s="246">
        <v>11420</v>
      </c>
      <c r="W23" s="246">
        <f>W42</f>
        <v>250</v>
      </c>
      <c r="X23" s="246">
        <v>0</v>
      </c>
      <c r="Y23" s="246">
        <v>0</v>
      </c>
      <c r="Z23" s="245">
        <v>11280</v>
      </c>
      <c r="AA23" s="285">
        <f>AA24+AA42</f>
        <v>-1077.7</v>
      </c>
      <c r="AB23" s="285">
        <v>334.78</v>
      </c>
      <c r="AC23" s="248">
        <f>AC42</f>
        <v>-8</v>
      </c>
    </row>
    <row r="24" spans="1:43" ht="19.5" thickBot="1" x14ac:dyDescent="0.35">
      <c r="A24" s="64">
        <v>31</v>
      </c>
      <c r="B24" s="65" t="s">
        <v>7</v>
      </c>
      <c r="C24" s="105">
        <v>1901138.64</v>
      </c>
      <c r="D24" s="92">
        <v>0</v>
      </c>
      <c r="E24" s="92">
        <v>0</v>
      </c>
      <c r="F24" s="92">
        <v>2083</v>
      </c>
      <c r="G24" s="92">
        <f>G25+G30+G38</f>
        <v>-173.58</v>
      </c>
      <c r="H24" s="66">
        <v>2500</v>
      </c>
      <c r="I24" s="66">
        <f>I30</f>
        <v>-1500</v>
      </c>
      <c r="J24" s="100">
        <v>0</v>
      </c>
      <c r="K24" s="100">
        <v>0</v>
      </c>
      <c r="L24" s="66">
        <v>0</v>
      </c>
      <c r="M24" s="100">
        <v>0</v>
      </c>
      <c r="N24" s="66">
        <v>0</v>
      </c>
      <c r="O24" s="100">
        <v>0</v>
      </c>
      <c r="P24" s="66">
        <v>0</v>
      </c>
      <c r="Q24" s="92">
        <v>1664500</v>
      </c>
      <c r="R24" s="92">
        <f>R25+R30+R38</f>
        <v>222000</v>
      </c>
      <c r="S24" s="92">
        <v>1919</v>
      </c>
      <c r="T24" s="92">
        <f>T25+T30+T38</f>
        <v>-159.62</v>
      </c>
      <c r="U24" s="66">
        <v>0</v>
      </c>
      <c r="V24" s="66">
        <v>0</v>
      </c>
      <c r="W24" s="66">
        <v>0</v>
      </c>
      <c r="X24" s="66">
        <v>0</v>
      </c>
      <c r="Y24" s="66">
        <v>0</v>
      </c>
      <c r="Z24" s="92">
        <v>10878</v>
      </c>
      <c r="AA24" s="286">
        <f>AA25+AA30+AA38</f>
        <v>-908.16</v>
      </c>
      <c r="AB24" s="286">
        <v>0</v>
      </c>
      <c r="AC24" s="186">
        <v>0</v>
      </c>
    </row>
    <row r="25" spans="1:43" s="31" customFormat="1" ht="19.5" thickBot="1" x14ac:dyDescent="0.35">
      <c r="A25" s="64">
        <v>311</v>
      </c>
      <c r="B25" s="65" t="s">
        <v>18</v>
      </c>
      <c r="C25" s="119">
        <v>1583363.63</v>
      </c>
      <c r="D25" s="92">
        <v>0</v>
      </c>
      <c r="E25" s="92">
        <v>0</v>
      </c>
      <c r="F25" s="92">
        <v>1680</v>
      </c>
      <c r="G25" s="92">
        <f>G26</f>
        <v>-89.09</v>
      </c>
      <c r="H25" s="66">
        <v>0</v>
      </c>
      <c r="I25" s="66">
        <v>0</v>
      </c>
      <c r="J25" s="100">
        <v>0</v>
      </c>
      <c r="K25" s="100">
        <v>0</v>
      </c>
      <c r="L25" s="66">
        <v>0</v>
      </c>
      <c r="M25" s="100">
        <v>0</v>
      </c>
      <c r="N25" s="66">
        <v>0</v>
      </c>
      <c r="O25" s="100">
        <v>0</v>
      </c>
      <c r="P25" s="66">
        <v>0</v>
      </c>
      <c r="Q25" s="92">
        <v>1370000</v>
      </c>
      <c r="R25" s="92">
        <f>R26+R29</f>
        <v>202000</v>
      </c>
      <c r="S25" s="92">
        <v>1548</v>
      </c>
      <c r="T25" s="92">
        <f>T26</f>
        <v>-82.09</v>
      </c>
      <c r="U25" s="66">
        <v>0</v>
      </c>
      <c r="V25" s="66">
        <v>0</v>
      </c>
      <c r="W25" s="66">
        <v>0</v>
      </c>
      <c r="X25" s="66">
        <v>0</v>
      </c>
      <c r="Y25" s="66">
        <v>0</v>
      </c>
      <c r="Z25" s="92">
        <v>8772</v>
      </c>
      <c r="AA25" s="286">
        <f>AA26</f>
        <v>-465.19</v>
      </c>
      <c r="AB25" s="286">
        <v>0</v>
      </c>
      <c r="AC25" s="186">
        <v>0</v>
      </c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</row>
    <row r="26" spans="1:43" x14ac:dyDescent="0.3">
      <c r="A26" s="75">
        <v>31111</v>
      </c>
      <c r="B26" s="33" t="s">
        <v>27</v>
      </c>
      <c r="C26" s="132">
        <v>1511363.63</v>
      </c>
      <c r="D26" s="133">
        <v>0</v>
      </c>
      <c r="E26" s="133">
        <v>0</v>
      </c>
      <c r="F26" s="133">
        <v>1680</v>
      </c>
      <c r="G26" s="133">
        <v>-89.09</v>
      </c>
      <c r="H26" s="134">
        <v>0</v>
      </c>
      <c r="I26" s="134">
        <v>0</v>
      </c>
      <c r="J26" s="134">
        <v>0</v>
      </c>
      <c r="K26" s="134">
        <v>0</v>
      </c>
      <c r="L26" s="134">
        <v>0</v>
      </c>
      <c r="M26" s="134">
        <v>0</v>
      </c>
      <c r="N26" s="134">
        <v>0</v>
      </c>
      <c r="O26" s="134">
        <v>0</v>
      </c>
      <c r="P26" s="134">
        <v>0</v>
      </c>
      <c r="Q26" s="133">
        <v>1300000</v>
      </c>
      <c r="R26" s="133">
        <v>200000</v>
      </c>
      <c r="S26" s="133">
        <v>1548</v>
      </c>
      <c r="T26" s="133">
        <v>-82.09</v>
      </c>
      <c r="U26" s="134">
        <v>0</v>
      </c>
      <c r="V26" s="134">
        <v>0</v>
      </c>
      <c r="W26" s="134">
        <v>0</v>
      </c>
      <c r="X26" s="134">
        <v>0</v>
      </c>
      <c r="Y26" s="134">
        <v>0</v>
      </c>
      <c r="Z26" s="133">
        <v>8772</v>
      </c>
      <c r="AA26" s="287">
        <v>-465.19</v>
      </c>
      <c r="AB26" s="287">
        <v>0</v>
      </c>
      <c r="AC26" s="187"/>
    </row>
    <row r="27" spans="1:43" x14ac:dyDescent="0.3">
      <c r="A27" s="78">
        <v>31113</v>
      </c>
      <c r="B27" s="38" t="s">
        <v>158</v>
      </c>
      <c r="C27" s="108">
        <v>0</v>
      </c>
      <c r="D27" s="55">
        <v>0</v>
      </c>
      <c r="E27" s="55">
        <v>0</v>
      </c>
      <c r="F27" s="55">
        <v>0</v>
      </c>
      <c r="G27" s="55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  <c r="O27" s="62">
        <v>0</v>
      </c>
      <c r="P27" s="62">
        <v>0</v>
      </c>
      <c r="Q27" s="55">
        <v>0</v>
      </c>
      <c r="R27" s="55">
        <v>0</v>
      </c>
      <c r="S27" s="55">
        <v>0</v>
      </c>
      <c r="T27" s="55">
        <v>0</v>
      </c>
      <c r="U27" s="62">
        <v>0</v>
      </c>
      <c r="V27" s="62">
        <v>0</v>
      </c>
      <c r="W27" s="62">
        <v>0</v>
      </c>
      <c r="X27" s="62">
        <v>0</v>
      </c>
      <c r="Y27" s="62">
        <v>0</v>
      </c>
      <c r="Z27" s="55">
        <v>0</v>
      </c>
      <c r="AA27" s="288">
        <v>0</v>
      </c>
      <c r="AB27" s="288">
        <v>0</v>
      </c>
      <c r="AC27" s="188">
        <v>0</v>
      </c>
    </row>
    <row r="28" spans="1:43" x14ac:dyDescent="0.3">
      <c r="A28" s="78">
        <v>31131</v>
      </c>
      <c r="B28" s="38" t="s">
        <v>159</v>
      </c>
      <c r="C28" s="108">
        <v>40000</v>
      </c>
      <c r="D28" s="55">
        <v>0</v>
      </c>
      <c r="E28" s="55">
        <v>0</v>
      </c>
      <c r="F28" s="55">
        <v>0</v>
      </c>
      <c r="G28" s="55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  <c r="P28" s="62">
        <v>0</v>
      </c>
      <c r="Q28" s="55">
        <v>40000</v>
      </c>
      <c r="R28" s="55">
        <v>0</v>
      </c>
      <c r="S28" s="55">
        <v>0</v>
      </c>
      <c r="T28" s="55">
        <v>0</v>
      </c>
      <c r="U28" s="62">
        <v>0</v>
      </c>
      <c r="V28" s="62">
        <v>0</v>
      </c>
      <c r="W28" s="62">
        <v>0</v>
      </c>
      <c r="X28" s="62">
        <v>0</v>
      </c>
      <c r="Y28" s="62">
        <v>0</v>
      </c>
      <c r="Z28" s="55">
        <v>0</v>
      </c>
      <c r="AA28" s="288">
        <v>0</v>
      </c>
      <c r="AB28" s="288">
        <v>0</v>
      </c>
      <c r="AC28" s="188">
        <v>0</v>
      </c>
    </row>
    <row r="29" spans="1:43" ht="19.5" thickBot="1" x14ac:dyDescent="0.35">
      <c r="A29" s="76">
        <v>31141</v>
      </c>
      <c r="B29" s="34" t="s">
        <v>160</v>
      </c>
      <c r="C29" s="106">
        <v>32000</v>
      </c>
      <c r="D29" s="56">
        <v>0</v>
      </c>
      <c r="E29" s="56">
        <v>0</v>
      </c>
      <c r="F29" s="56">
        <v>0</v>
      </c>
      <c r="G29" s="56">
        <v>0</v>
      </c>
      <c r="H29" s="63">
        <v>0</v>
      </c>
      <c r="I29" s="63">
        <v>0</v>
      </c>
      <c r="J29" s="63">
        <v>0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3">
        <v>0</v>
      </c>
      <c r="Q29" s="56">
        <v>30000</v>
      </c>
      <c r="R29" s="56">
        <v>2000</v>
      </c>
      <c r="S29" s="56">
        <v>0</v>
      </c>
      <c r="T29" s="56">
        <v>0</v>
      </c>
      <c r="U29" s="63">
        <v>0</v>
      </c>
      <c r="V29" s="63">
        <v>0</v>
      </c>
      <c r="W29" s="63">
        <v>0</v>
      </c>
      <c r="X29" s="63">
        <v>0</v>
      </c>
      <c r="Y29" s="63">
        <v>0</v>
      </c>
      <c r="Z29" s="56">
        <v>0</v>
      </c>
      <c r="AA29" s="289">
        <v>0</v>
      </c>
      <c r="AB29" s="289">
        <v>0</v>
      </c>
      <c r="AC29" s="189">
        <v>0</v>
      </c>
    </row>
    <row r="30" spans="1:43" s="31" customFormat="1" ht="19.5" thickBot="1" x14ac:dyDescent="0.35">
      <c r="A30" s="64">
        <v>312</v>
      </c>
      <c r="B30" s="65" t="s">
        <v>16</v>
      </c>
      <c r="C30" s="119">
        <v>72900</v>
      </c>
      <c r="D30" s="92">
        <v>0</v>
      </c>
      <c r="E30" s="92">
        <v>0</v>
      </c>
      <c r="F30" s="92">
        <v>126</v>
      </c>
      <c r="G30" s="92">
        <f>G32+G37</f>
        <v>-70</v>
      </c>
      <c r="H30" s="66">
        <v>2500</v>
      </c>
      <c r="I30" s="66">
        <f>I32</f>
        <v>-1500</v>
      </c>
      <c r="J30" s="100">
        <v>0</v>
      </c>
      <c r="K30" s="100">
        <v>0</v>
      </c>
      <c r="L30" s="66">
        <v>0</v>
      </c>
      <c r="M30" s="100">
        <v>0</v>
      </c>
      <c r="N30" s="66">
        <v>0</v>
      </c>
      <c r="O30" s="100">
        <v>0</v>
      </c>
      <c r="P30" s="66">
        <v>0</v>
      </c>
      <c r="Q30" s="92">
        <v>74500</v>
      </c>
      <c r="R30" s="92">
        <f>R32+R33+R34+R35+R36+R37</f>
        <v>-3000</v>
      </c>
      <c r="S30" s="92">
        <v>116</v>
      </c>
      <c r="T30" s="92">
        <f>T32+T36+T37</f>
        <v>-64.400000000000006</v>
      </c>
      <c r="U30" s="66">
        <v>0</v>
      </c>
      <c r="V30" s="66">
        <v>0</v>
      </c>
      <c r="W30" s="66">
        <v>0</v>
      </c>
      <c r="X30" s="66">
        <v>0</v>
      </c>
      <c r="Y30" s="66">
        <v>0</v>
      </c>
      <c r="Z30" s="92">
        <v>658</v>
      </c>
      <c r="AA30" s="286">
        <f>AA32+AA36+AA37</f>
        <v>-365.59999999999997</v>
      </c>
      <c r="AB30" s="286">
        <v>0</v>
      </c>
      <c r="AC30" s="186">
        <v>0</v>
      </c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</row>
    <row r="31" spans="1:43" s="31" customFormat="1" x14ac:dyDescent="0.3">
      <c r="A31" s="135">
        <v>31211</v>
      </c>
      <c r="B31" s="225" t="s">
        <v>213</v>
      </c>
      <c r="C31" s="226">
        <v>0</v>
      </c>
      <c r="D31" s="227">
        <v>0</v>
      </c>
      <c r="E31" s="227">
        <v>0</v>
      </c>
      <c r="F31" s="227">
        <v>0</v>
      </c>
      <c r="G31" s="227">
        <v>0</v>
      </c>
      <c r="H31" s="211">
        <v>0</v>
      </c>
      <c r="I31" s="211">
        <v>0</v>
      </c>
      <c r="J31" s="212">
        <v>0</v>
      </c>
      <c r="K31" s="212">
        <v>0</v>
      </c>
      <c r="L31" s="211">
        <v>0</v>
      </c>
      <c r="M31" s="212">
        <v>0</v>
      </c>
      <c r="N31" s="211">
        <v>0</v>
      </c>
      <c r="O31" s="212">
        <v>0</v>
      </c>
      <c r="P31" s="211">
        <v>0</v>
      </c>
      <c r="Q31" s="227">
        <v>0</v>
      </c>
      <c r="R31" s="227">
        <v>0</v>
      </c>
      <c r="S31" s="227">
        <v>0</v>
      </c>
      <c r="T31" s="227">
        <v>0</v>
      </c>
      <c r="U31" s="211">
        <v>0</v>
      </c>
      <c r="V31" s="211">
        <v>0</v>
      </c>
      <c r="W31" s="211">
        <v>0</v>
      </c>
      <c r="X31" s="211">
        <v>0</v>
      </c>
      <c r="Y31" s="211">
        <v>0</v>
      </c>
      <c r="Z31" s="227">
        <v>0</v>
      </c>
      <c r="AA31" s="290">
        <v>0</v>
      </c>
      <c r="AB31" s="290">
        <v>0</v>
      </c>
      <c r="AC31" s="228">
        <v>0</v>
      </c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</row>
    <row r="32" spans="1:43" x14ac:dyDescent="0.3">
      <c r="A32" s="78">
        <v>31212</v>
      </c>
      <c r="B32" s="38" t="s">
        <v>172</v>
      </c>
      <c r="C32" s="108">
        <v>37100</v>
      </c>
      <c r="D32" s="55">
        <v>0</v>
      </c>
      <c r="E32" s="55">
        <v>0</v>
      </c>
      <c r="F32" s="55">
        <v>70</v>
      </c>
      <c r="G32" s="55">
        <v>-56</v>
      </c>
      <c r="H32" s="62">
        <v>2500</v>
      </c>
      <c r="I32" s="62">
        <v>-1500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55">
        <v>30000</v>
      </c>
      <c r="R32" s="55">
        <v>6000</v>
      </c>
      <c r="S32" s="55">
        <v>64</v>
      </c>
      <c r="T32" s="55">
        <v>-51.1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55">
        <v>366</v>
      </c>
      <c r="AA32" s="288">
        <v>-292.89999999999998</v>
      </c>
      <c r="AB32" s="288">
        <v>0</v>
      </c>
      <c r="AC32" s="188">
        <v>0</v>
      </c>
    </row>
    <row r="33" spans="1:43" x14ac:dyDescent="0.3">
      <c r="A33" s="78">
        <v>31213</v>
      </c>
      <c r="B33" s="38" t="s">
        <v>175</v>
      </c>
      <c r="C33" s="108">
        <v>5000</v>
      </c>
      <c r="D33" s="55">
        <v>0</v>
      </c>
      <c r="E33" s="55">
        <v>0</v>
      </c>
      <c r="F33" s="55">
        <v>0</v>
      </c>
      <c r="G33" s="55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55">
        <v>8000</v>
      </c>
      <c r="R33" s="55">
        <v>-3000</v>
      </c>
      <c r="S33" s="55">
        <v>0</v>
      </c>
      <c r="T33" s="55">
        <v>0</v>
      </c>
      <c r="U33" s="62">
        <v>0</v>
      </c>
      <c r="V33" s="62">
        <v>0</v>
      </c>
      <c r="W33" s="62">
        <v>0</v>
      </c>
      <c r="X33" s="62">
        <v>0</v>
      </c>
      <c r="Y33" s="62">
        <v>0</v>
      </c>
      <c r="Z33" s="55">
        <v>0</v>
      </c>
      <c r="AA33" s="288">
        <v>0</v>
      </c>
      <c r="AB33" s="288">
        <v>0</v>
      </c>
      <c r="AC33" s="188">
        <v>0</v>
      </c>
    </row>
    <row r="34" spans="1:43" x14ac:dyDescent="0.3">
      <c r="A34" s="78">
        <v>31214</v>
      </c>
      <c r="B34" s="38" t="s">
        <v>209</v>
      </c>
      <c r="C34" s="108">
        <v>0</v>
      </c>
      <c r="D34" s="55">
        <v>0</v>
      </c>
      <c r="E34" s="55">
        <v>0</v>
      </c>
      <c r="F34" s="55">
        <v>0</v>
      </c>
      <c r="G34" s="55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55">
        <v>2500</v>
      </c>
      <c r="R34" s="55">
        <v>-2500</v>
      </c>
      <c r="S34" s="55">
        <v>0</v>
      </c>
      <c r="T34" s="55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55">
        <v>0</v>
      </c>
      <c r="AA34" s="288">
        <v>0</v>
      </c>
      <c r="AB34" s="288">
        <v>0</v>
      </c>
      <c r="AC34" s="188">
        <v>0</v>
      </c>
    </row>
    <row r="35" spans="1:43" x14ac:dyDescent="0.3">
      <c r="A35" s="78">
        <v>31215</v>
      </c>
      <c r="B35" s="38" t="s">
        <v>174</v>
      </c>
      <c r="C35" s="108">
        <v>1000</v>
      </c>
      <c r="D35" s="55">
        <v>0</v>
      </c>
      <c r="E35" s="55">
        <v>0</v>
      </c>
      <c r="F35" s="55">
        <v>0</v>
      </c>
      <c r="G35" s="55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55">
        <v>2000</v>
      </c>
      <c r="R35" s="55">
        <v>-1000</v>
      </c>
      <c r="S35" s="55">
        <v>0</v>
      </c>
      <c r="T35" s="55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55">
        <v>0</v>
      </c>
      <c r="AA35" s="288">
        <v>0</v>
      </c>
      <c r="AB35" s="288">
        <v>0</v>
      </c>
      <c r="AC35" s="188">
        <v>0</v>
      </c>
    </row>
    <row r="36" spans="1:43" x14ac:dyDescent="0.3">
      <c r="A36" s="78">
        <v>31216</v>
      </c>
      <c r="B36" s="38" t="s">
        <v>173</v>
      </c>
      <c r="C36" s="108">
        <v>26300</v>
      </c>
      <c r="D36" s="55">
        <v>0</v>
      </c>
      <c r="E36" s="55">
        <v>0</v>
      </c>
      <c r="F36" s="55">
        <v>42</v>
      </c>
      <c r="G36" s="55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55">
        <v>27000</v>
      </c>
      <c r="R36" s="55">
        <v>-1000</v>
      </c>
      <c r="S36" s="55">
        <v>39</v>
      </c>
      <c r="T36" s="55">
        <v>-0.3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55">
        <v>219</v>
      </c>
      <c r="AA36" s="288">
        <v>0.3</v>
      </c>
      <c r="AB36" s="288">
        <v>0</v>
      </c>
      <c r="AC36" s="188">
        <v>0</v>
      </c>
    </row>
    <row r="37" spans="1:43" ht="19.5" thickBot="1" x14ac:dyDescent="0.35">
      <c r="A37" s="76">
        <v>31219</v>
      </c>
      <c r="B37" s="34" t="s">
        <v>16</v>
      </c>
      <c r="C37" s="106">
        <v>3500</v>
      </c>
      <c r="D37" s="56">
        <v>0</v>
      </c>
      <c r="E37" s="56">
        <v>0</v>
      </c>
      <c r="F37" s="56">
        <v>14</v>
      </c>
      <c r="G37" s="56">
        <v>-14</v>
      </c>
      <c r="H37" s="63">
        <v>0</v>
      </c>
      <c r="I37" s="63">
        <v>0</v>
      </c>
      <c r="J37" s="63">
        <v>0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56">
        <v>5000</v>
      </c>
      <c r="R37" s="56">
        <v>-1500</v>
      </c>
      <c r="S37" s="56">
        <v>13</v>
      </c>
      <c r="T37" s="56">
        <v>-13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56">
        <v>73</v>
      </c>
      <c r="AA37" s="289">
        <v>-73</v>
      </c>
      <c r="AB37" s="289">
        <v>0</v>
      </c>
      <c r="AC37" s="189">
        <v>0</v>
      </c>
    </row>
    <row r="38" spans="1:43" s="31" customFormat="1" ht="19.5" thickBot="1" x14ac:dyDescent="0.35">
      <c r="A38" s="64">
        <v>313</v>
      </c>
      <c r="B38" s="65" t="s">
        <v>24</v>
      </c>
      <c r="C38" s="119">
        <v>244875.01</v>
      </c>
      <c r="D38" s="92">
        <v>0</v>
      </c>
      <c r="E38" s="92">
        <v>0</v>
      </c>
      <c r="F38" s="92">
        <v>277</v>
      </c>
      <c r="G38" s="92">
        <f>G39</f>
        <v>-14.49</v>
      </c>
      <c r="H38" s="136">
        <v>0</v>
      </c>
      <c r="I38" s="136">
        <v>0</v>
      </c>
      <c r="J38" s="100">
        <v>0</v>
      </c>
      <c r="K38" s="100">
        <v>0</v>
      </c>
      <c r="L38" s="136">
        <v>0</v>
      </c>
      <c r="M38" s="100">
        <v>0</v>
      </c>
      <c r="N38" s="136">
        <v>0</v>
      </c>
      <c r="O38" s="100">
        <v>0</v>
      </c>
      <c r="P38" s="136">
        <v>0</v>
      </c>
      <c r="Q38" s="92">
        <v>220000</v>
      </c>
      <c r="R38" s="92">
        <f>R39</f>
        <v>23000</v>
      </c>
      <c r="S38" s="92">
        <v>255</v>
      </c>
      <c r="T38" s="92">
        <f>T39</f>
        <v>-13.13</v>
      </c>
      <c r="U38" s="136">
        <v>0</v>
      </c>
      <c r="V38" s="136">
        <v>0</v>
      </c>
      <c r="W38" s="136">
        <v>0</v>
      </c>
      <c r="X38" s="136">
        <v>0</v>
      </c>
      <c r="Y38" s="136">
        <v>0</v>
      </c>
      <c r="Z38" s="92">
        <v>1448</v>
      </c>
      <c r="AA38" s="286">
        <f>AA39</f>
        <v>-77.37</v>
      </c>
      <c r="AB38" s="286">
        <v>0</v>
      </c>
      <c r="AC38" s="190">
        <v>0</v>
      </c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</row>
    <row r="39" spans="1:43" s="30" customFormat="1" x14ac:dyDescent="0.3">
      <c r="A39" s="135">
        <v>31321</v>
      </c>
      <c r="B39" s="33" t="s">
        <v>28</v>
      </c>
      <c r="C39" s="132">
        <v>244875.01</v>
      </c>
      <c r="D39" s="133">
        <v>0</v>
      </c>
      <c r="E39" s="133">
        <v>0</v>
      </c>
      <c r="F39" s="133">
        <v>277</v>
      </c>
      <c r="G39" s="133">
        <v>-14.49</v>
      </c>
      <c r="H39" s="133">
        <v>0</v>
      </c>
      <c r="I39" s="133">
        <v>0</v>
      </c>
      <c r="J39" s="134">
        <v>0</v>
      </c>
      <c r="K39" s="134">
        <v>0</v>
      </c>
      <c r="L39" s="133">
        <v>0</v>
      </c>
      <c r="M39" s="134">
        <v>0</v>
      </c>
      <c r="N39" s="133">
        <v>0</v>
      </c>
      <c r="O39" s="134">
        <v>0</v>
      </c>
      <c r="P39" s="133">
        <v>0</v>
      </c>
      <c r="Q39" s="133">
        <v>220000</v>
      </c>
      <c r="R39" s="133">
        <v>23000</v>
      </c>
      <c r="S39" s="133">
        <v>255</v>
      </c>
      <c r="T39" s="133">
        <v>-13.13</v>
      </c>
      <c r="U39" s="133">
        <v>0</v>
      </c>
      <c r="V39" s="133">
        <v>0</v>
      </c>
      <c r="W39" s="133">
        <v>0</v>
      </c>
      <c r="X39" s="133">
        <v>0</v>
      </c>
      <c r="Y39" s="133">
        <v>0</v>
      </c>
      <c r="Z39" s="133">
        <v>1448</v>
      </c>
      <c r="AA39" s="287">
        <v>-77.37</v>
      </c>
      <c r="AB39" s="287">
        <v>0</v>
      </c>
      <c r="AC39" s="191">
        <v>0</v>
      </c>
    </row>
    <row r="40" spans="1:43" s="30" customFormat="1" x14ac:dyDescent="0.3">
      <c r="A40" s="79">
        <v>31322</v>
      </c>
      <c r="B40" s="40" t="s">
        <v>161</v>
      </c>
      <c r="C40" s="108">
        <v>0</v>
      </c>
      <c r="D40" s="110">
        <v>0</v>
      </c>
      <c r="E40" s="110">
        <v>0</v>
      </c>
      <c r="F40" s="110">
        <v>0</v>
      </c>
      <c r="G40" s="110">
        <v>0</v>
      </c>
      <c r="H40" s="127">
        <v>0</v>
      </c>
      <c r="I40" s="127">
        <v>0</v>
      </c>
      <c r="J40" s="98">
        <v>0</v>
      </c>
      <c r="K40" s="98">
        <v>0</v>
      </c>
      <c r="L40" s="127">
        <v>0</v>
      </c>
      <c r="M40" s="98">
        <v>0</v>
      </c>
      <c r="N40" s="127">
        <v>0</v>
      </c>
      <c r="O40" s="98">
        <v>0</v>
      </c>
      <c r="P40" s="127">
        <v>0</v>
      </c>
      <c r="Q40" s="110">
        <v>0</v>
      </c>
      <c r="R40" s="110">
        <v>0</v>
      </c>
      <c r="S40" s="110">
        <v>0</v>
      </c>
      <c r="T40" s="110">
        <v>0</v>
      </c>
      <c r="U40" s="127">
        <v>0</v>
      </c>
      <c r="V40" s="127">
        <v>0</v>
      </c>
      <c r="W40" s="127">
        <v>0</v>
      </c>
      <c r="X40" s="127">
        <v>0</v>
      </c>
      <c r="Y40" s="127">
        <v>0</v>
      </c>
      <c r="Z40" s="110">
        <v>0</v>
      </c>
      <c r="AA40" s="291">
        <v>0</v>
      </c>
      <c r="AB40" s="291">
        <v>0</v>
      </c>
      <c r="AC40" s="192">
        <v>0</v>
      </c>
    </row>
    <row r="41" spans="1:43" ht="19.5" thickBot="1" x14ac:dyDescent="0.35">
      <c r="A41" s="76">
        <v>31332</v>
      </c>
      <c r="B41" s="34" t="s">
        <v>162</v>
      </c>
      <c r="C41" s="106">
        <v>0</v>
      </c>
      <c r="D41" s="93">
        <v>0</v>
      </c>
      <c r="E41" s="93">
        <v>0</v>
      </c>
      <c r="F41" s="93">
        <v>0</v>
      </c>
      <c r="G41" s="93">
        <v>0</v>
      </c>
      <c r="H41" s="87">
        <v>0</v>
      </c>
      <c r="I41" s="87">
        <v>0</v>
      </c>
      <c r="J41" s="96">
        <v>0</v>
      </c>
      <c r="K41" s="96">
        <v>0</v>
      </c>
      <c r="L41" s="87">
        <v>0</v>
      </c>
      <c r="M41" s="96">
        <v>0</v>
      </c>
      <c r="N41" s="87">
        <v>0</v>
      </c>
      <c r="O41" s="96">
        <v>0</v>
      </c>
      <c r="P41" s="87">
        <v>0</v>
      </c>
      <c r="Q41" s="93">
        <v>0</v>
      </c>
      <c r="R41" s="93">
        <v>0</v>
      </c>
      <c r="S41" s="93">
        <v>0</v>
      </c>
      <c r="T41" s="93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93">
        <v>0</v>
      </c>
      <c r="AA41" s="292">
        <v>0</v>
      </c>
      <c r="AB41" s="292">
        <v>0</v>
      </c>
      <c r="AC41" s="193">
        <v>0</v>
      </c>
    </row>
    <row r="42" spans="1:43" ht="19.5" thickBot="1" x14ac:dyDescent="0.35">
      <c r="A42" s="64">
        <v>32</v>
      </c>
      <c r="B42" s="65" t="s">
        <v>17</v>
      </c>
      <c r="C42" s="119">
        <v>332390.67000000004</v>
      </c>
      <c r="D42" s="137">
        <v>102000</v>
      </c>
      <c r="E42" s="137">
        <f>E43+E61+E88+E137</f>
        <v>0</v>
      </c>
      <c r="F42" s="92">
        <v>66327</v>
      </c>
      <c r="G42" s="92">
        <f>G43+G88</f>
        <v>11828.86</v>
      </c>
      <c r="H42" s="136">
        <v>1000</v>
      </c>
      <c r="I42" s="136">
        <f>I88</f>
        <v>2000</v>
      </c>
      <c r="J42" s="138">
        <v>119554.3</v>
      </c>
      <c r="K42" s="138">
        <f>K43+K61+K88+K137+K141</f>
        <v>-13727.230000000001</v>
      </c>
      <c r="L42" s="136">
        <v>0</v>
      </c>
      <c r="M42" s="138">
        <f>M61+M88</f>
        <v>7661.09</v>
      </c>
      <c r="N42" s="136">
        <v>0</v>
      </c>
      <c r="O42" s="138">
        <f>O61+O88</f>
        <v>1459.41</v>
      </c>
      <c r="P42" s="136">
        <v>0</v>
      </c>
      <c r="Q42" s="136">
        <v>29800</v>
      </c>
      <c r="R42" s="136">
        <f>R88+R141</f>
        <v>-7800</v>
      </c>
      <c r="S42" s="136">
        <v>71</v>
      </c>
      <c r="T42" s="136">
        <f>T43</f>
        <v>-29.980000000000004</v>
      </c>
      <c r="U42" s="136">
        <v>16.98</v>
      </c>
      <c r="V42" s="136">
        <v>11420</v>
      </c>
      <c r="W42" s="136">
        <f>W137+W141+W88</f>
        <v>250</v>
      </c>
      <c r="X42" s="136">
        <v>0</v>
      </c>
      <c r="Y42" s="136">
        <v>0</v>
      </c>
      <c r="Z42" s="92">
        <v>402</v>
      </c>
      <c r="AA42" s="286">
        <f>AA43</f>
        <v>-169.54</v>
      </c>
      <c r="AB42" s="286">
        <v>334.78</v>
      </c>
      <c r="AC42" s="190">
        <f>AC61</f>
        <v>-8</v>
      </c>
    </row>
    <row r="43" spans="1:43" s="31" customFormat="1" ht="39" customHeight="1" thickBot="1" x14ac:dyDescent="0.35">
      <c r="A43" s="64">
        <v>321</v>
      </c>
      <c r="B43" s="146" t="s">
        <v>58</v>
      </c>
      <c r="C43" s="119">
        <v>102833.81000000001</v>
      </c>
      <c r="D43" s="137">
        <v>63518.2</v>
      </c>
      <c r="E43" s="137">
        <f>E44</f>
        <v>797.57999999999993</v>
      </c>
      <c r="F43" s="92">
        <v>15077</v>
      </c>
      <c r="G43" s="92">
        <f>G44+G53</f>
        <v>9467.52</v>
      </c>
      <c r="H43" s="136">
        <v>0</v>
      </c>
      <c r="I43" s="136">
        <v>0</v>
      </c>
      <c r="J43" s="138">
        <v>33200</v>
      </c>
      <c r="K43" s="138">
        <f>K44+K53</f>
        <v>-19499.97</v>
      </c>
      <c r="L43" s="136">
        <v>0</v>
      </c>
      <c r="M43" s="138">
        <v>0</v>
      </c>
      <c r="N43" s="136">
        <v>0</v>
      </c>
      <c r="O43" s="138">
        <v>0</v>
      </c>
      <c r="P43" s="136">
        <v>0</v>
      </c>
      <c r="Q43" s="136">
        <v>0</v>
      </c>
      <c r="R43" s="136">
        <v>0</v>
      </c>
      <c r="S43" s="136">
        <v>71</v>
      </c>
      <c r="T43" s="136">
        <f>T44+T53</f>
        <v>-29.980000000000004</v>
      </c>
      <c r="U43" s="136">
        <v>0</v>
      </c>
      <c r="V43" s="136">
        <v>0</v>
      </c>
      <c r="W43" s="136">
        <v>0</v>
      </c>
      <c r="X43" s="136">
        <v>0</v>
      </c>
      <c r="Y43" s="136">
        <v>0</v>
      </c>
      <c r="Z43" s="92">
        <v>402</v>
      </c>
      <c r="AA43" s="286">
        <f>AA44+AA53</f>
        <v>-169.54</v>
      </c>
      <c r="AB43" s="286">
        <v>0</v>
      </c>
      <c r="AC43" s="190">
        <v>0</v>
      </c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</row>
    <row r="44" spans="1:43" s="35" customFormat="1" x14ac:dyDescent="0.3">
      <c r="A44" s="139">
        <v>3211</v>
      </c>
      <c r="B44" s="140" t="s">
        <v>29</v>
      </c>
      <c r="C44" s="141">
        <v>13225.81</v>
      </c>
      <c r="D44" s="142">
        <v>1398.2</v>
      </c>
      <c r="E44" s="142">
        <f>E47+E49</f>
        <v>797.57999999999993</v>
      </c>
      <c r="F44" s="143">
        <v>28</v>
      </c>
      <c r="G44" s="143">
        <f>G45+G52</f>
        <v>-23.8</v>
      </c>
      <c r="H44" s="144">
        <v>0</v>
      </c>
      <c r="I44" s="144">
        <v>0</v>
      </c>
      <c r="J44" s="145">
        <v>12500</v>
      </c>
      <c r="K44" s="145">
        <f>K45+K46+K47+K48+K49+K50+K52</f>
        <v>-1499.9700000000003</v>
      </c>
      <c r="L44" s="144">
        <v>0</v>
      </c>
      <c r="M44" s="145">
        <v>0</v>
      </c>
      <c r="N44" s="144">
        <v>0</v>
      </c>
      <c r="O44" s="145">
        <v>0</v>
      </c>
      <c r="P44" s="144">
        <v>0</v>
      </c>
      <c r="Q44" s="144">
        <v>0</v>
      </c>
      <c r="R44" s="144">
        <v>0</v>
      </c>
      <c r="S44" s="144">
        <v>26</v>
      </c>
      <c r="T44" s="144">
        <f>T45+T52</f>
        <v>-22.130000000000003</v>
      </c>
      <c r="U44" s="144">
        <v>0</v>
      </c>
      <c r="V44" s="144">
        <v>0</v>
      </c>
      <c r="W44" s="144">
        <v>0</v>
      </c>
      <c r="X44" s="144">
        <v>0</v>
      </c>
      <c r="Y44" s="144">
        <v>0</v>
      </c>
      <c r="Z44" s="143">
        <v>146</v>
      </c>
      <c r="AA44" s="293">
        <f>AA45+AA52</f>
        <v>-124.07</v>
      </c>
      <c r="AB44" s="293">
        <v>0</v>
      </c>
      <c r="AC44" s="194">
        <v>0</v>
      </c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</row>
    <row r="45" spans="1:43" ht="36" customHeight="1" x14ac:dyDescent="0.3">
      <c r="A45" s="78">
        <v>32111</v>
      </c>
      <c r="B45" s="39" t="s">
        <v>69</v>
      </c>
      <c r="C45" s="108">
        <v>2829.9999999999995</v>
      </c>
      <c r="D45" s="58">
        <v>300</v>
      </c>
      <c r="E45" s="58">
        <v>0</v>
      </c>
      <c r="F45" s="55">
        <v>14</v>
      </c>
      <c r="G45" s="55">
        <v>-9.8000000000000007</v>
      </c>
      <c r="H45" s="55">
        <v>0</v>
      </c>
      <c r="I45" s="55">
        <v>0</v>
      </c>
      <c r="J45" s="102">
        <v>4500</v>
      </c>
      <c r="K45" s="102">
        <v>-2000</v>
      </c>
      <c r="L45" s="55">
        <v>0</v>
      </c>
      <c r="M45" s="102">
        <v>0</v>
      </c>
      <c r="N45" s="55">
        <v>0</v>
      </c>
      <c r="O45" s="102">
        <v>0</v>
      </c>
      <c r="P45" s="55">
        <v>0</v>
      </c>
      <c r="Q45" s="55">
        <v>0</v>
      </c>
      <c r="R45" s="55">
        <v>0</v>
      </c>
      <c r="S45" s="55">
        <v>13</v>
      </c>
      <c r="T45" s="55">
        <v>-9.1300000000000008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73</v>
      </c>
      <c r="AA45" s="288">
        <v>-51.07</v>
      </c>
      <c r="AB45" s="288">
        <v>0</v>
      </c>
      <c r="AC45" s="195">
        <v>0</v>
      </c>
    </row>
    <row r="46" spans="1:43" ht="36" customHeight="1" x14ac:dyDescent="0.3">
      <c r="A46" s="78">
        <v>32112</v>
      </c>
      <c r="B46" s="39" t="s">
        <v>70</v>
      </c>
      <c r="C46" s="108">
        <v>800</v>
      </c>
      <c r="D46" s="58">
        <v>150</v>
      </c>
      <c r="E46" s="58">
        <v>0</v>
      </c>
      <c r="F46" s="55">
        <v>0</v>
      </c>
      <c r="G46" s="55">
        <v>0</v>
      </c>
      <c r="H46" s="55">
        <v>0</v>
      </c>
      <c r="I46" s="55">
        <v>0</v>
      </c>
      <c r="J46" s="102">
        <v>900</v>
      </c>
      <c r="K46" s="102">
        <v>-250</v>
      </c>
      <c r="L46" s="55">
        <v>0</v>
      </c>
      <c r="M46" s="102">
        <v>0</v>
      </c>
      <c r="N46" s="55">
        <v>0</v>
      </c>
      <c r="O46" s="102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288">
        <v>0</v>
      </c>
      <c r="AB46" s="288">
        <v>0</v>
      </c>
      <c r="AC46" s="195">
        <v>0</v>
      </c>
    </row>
    <row r="47" spans="1:43" ht="36" customHeight="1" x14ac:dyDescent="0.3">
      <c r="A47" s="78">
        <v>32113</v>
      </c>
      <c r="B47" s="39" t="s">
        <v>71</v>
      </c>
      <c r="C47" s="108">
        <v>3248.1000000000004</v>
      </c>
      <c r="D47" s="58">
        <v>848.2</v>
      </c>
      <c r="E47" s="58">
        <v>399.9</v>
      </c>
      <c r="F47" s="55">
        <v>0</v>
      </c>
      <c r="G47" s="55">
        <v>0</v>
      </c>
      <c r="H47" s="55">
        <v>0</v>
      </c>
      <c r="I47" s="55">
        <v>0</v>
      </c>
      <c r="J47" s="102">
        <v>4000</v>
      </c>
      <c r="K47" s="102">
        <v>-2000</v>
      </c>
      <c r="L47" s="55">
        <v>0</v>
      </c>
      <c r="M47" s="102">
        <v>0</v>
      </c>
      <c r="N47" s="55">
        <v>0</v>
      </c>
      <c r="O47" s="102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288">
        <v>0</v>
      </c>
      <c r="AB47" s="288">
        <v>0</v>
      </c>
      <c r="AC47" s="195">
        <v>0</v>
      </c>
    </row>
    <row r="48" spans="1:43" ht="36" customHeight="1" x14ac:dyDescent="0.3">
      <c r="A48" s="78">
        <v>32114</v>
      </c>
      <c r="B48" s="39" t="s">
        <v>72</v>
      </c>
      <c r="C48" s="108">
        <v>633.23</v>
      </c>
      <c r="D48" s="58">
        <v>0</v>
      </c>
      <c r="E48" s="58">
        <v>0</v>
      </c>
      <c r="F48" s="55">
        <v>0</v>
      </c>
      <c r="G48" s="55">
        <v>0</v>
      </c>
      <c r="H48" s="55">
        <v>0</v>
      </c>
      <c r="I48" s="55">
        <v>0</v>
      </c>
      <c r="J48" s="102">
        <v>900</v>
      </c>
      <c r="K48" s="102">
        <v>-266.77</v>
      </c>
      <c r="L48" s="55">
        <v>0</v>
      </c>
      <c r="M48" s="102">
        <v>0</v>
      </c>
      <c r="N48" s="55">
        <v>0</v>
      </c>
      <c r="O48" s="102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288">
        <v>0</v>
      </c>
      <c r="AB48" s="288">
        <v>0</v>
      </c>
      <c r="AC48" s="195">
        <v>0</v>
      </c>
    </row>
    <row r="49" spans="1:43" ht="36" customHeight="1" x14ac:dyDescent="0.3">
      <c r="A49" s="78">
        <v>32115</v>
      </c>
      <c r="B49" s="39" t="s">
        <v>73</v>
      </c>
      <c r="C49" s="108">
        <v>4997.68</v>
      </c>
      <c r="D49" s="58">
        <v>100</v>
      </c>
      <c r="E49" s="58">
        <v>397.68</v>
      </c>
      <c r="F49" s="55">
        <v>0</v>
      </c>
      <c r="G49" s="55">
        <v>0</v>
      </c>
      <c r="H49" s="55">
        <v>0</v>
      </c>
      <c r="I49" s="55">
        <v>0</v>
      </c>
      <c r="J49" s="102">
        <v>1700</v>
      </c>
      <c r="K49" s="102">
        <v>2800</v>
      </c>
      <c r="L49" s="55">
        <v>0</v>
      </c>
      <c r="M49" s="102">
        <v>0</v>
      </c>
      <c r="N49" s="55">
        <v>0</v>
      </c>
      <c r="O49" s="102">
        <v>0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5">
        <v>0</v>
      </c>
      <c r="AA49" s="288">
        <v>0</v>
      </c>
      <c r="AB49" s="288">
        <v>0</v>
      </c>
      <c r="AC49" s="195">
        <v>0</v>
      </c>
    </row>
    <row r="50" spans="1:43" ht="36" customHeight="1" x14ac:dyDescent="0.3">
      <c r="A50" s="78">
        <v>32116</v>
      </c>
      <c r="B50" s="39" t="s">
        <v>74</v>
      </c>
      <c r="C50" s="108">
        <v>168.63</v>
      </c>
      <c r="D50" s="58">
        <v>0</v>
      </c>
      <c r="E50" s="58">
        <v>0</v>
      </c>
      <c r="F50" s="55">
        <v>0</v>
      </c>
      <c r="G50" s="55">
        <v>0</v>
      </c>
      <c r="H50" s="55">
        <v>0</v>
      </c>
      <c r="I50" s="55">
        <v>0</v>
      </c>
      <c r="J50" s="102">
        <v>500</v>
      </c>
      <c r="K50" s="102">
        <v>-331.37</v>
      </c>
      <c r="L50" s="55">
        <v>0</v>
      </c>
      <c r="M50" s="102">
        <v>0</v>
      </c>
      <c r="N50" s="55">
        <v>0</v>
      </c>
      <c r="O50" s="102">
        <v>0</v>
      </c>
      <c r="P50" s="55">
        <v>0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0</v>
      </c>
      <c r="Z50" s="55">
        <v>0</v>
      </c>
      <c r="AA50" s="288">
        <v>0</v>
      </c>
      <c r="AB50" s="288">
        <v>0</v>
      </c>
      <c r="AC50" s="195">
        <v>0</v>
      </c>
    </row>
    <row r="51" spans="1:43" ht="36" customHeight="1" x14ac:dyDescent="0.3">
      <c r="A51" s="78">
        <v>32117</v>
      </c>
      <c r="B51" s="39" t="s">
        <v>75</v>
      </c>
      <c r="C51" s="108">
        <v>0</v>
      </c>
      <c r="D51" s="58">
        <v>0</v>
      </c>
      <c r="E51" s="58">
        <v>0</v>
      </c>
      <c r="F51" s="55">
        <v>0</v>
      </c>
      <c r="G51" s="55">
        <v>0</v>
      </c>
      <c r="H51" s="55">
        <v>0</v>
      </c>
      <c r="I51" s="55">
        <v>0</v>
      </c>
      <c r="J51" s="102">
        <v>0</v>
      </c>
      <c r="K51" s="102">
        <v>0</v>
      </c>
      <c r="L51" s="55">
        <v>0</v>
      </c>
      <c r="M51" s="102">
        <v>0</v>
      </c>
      <c r="N51" s="55">
        <v>0</v>
      </c>
      <c r="O51" s="102">
        <v>0</v>
      </c>
      <c r="P51" s="55">
        <v>0</v>
      </c>
      <c r="Q51" s="55">
        <v>0</v>
      </c>
      <c r="R51" s="55">
        <v>0</v>
      </c>
      <c r="S51" s="55">
        <v>0</v>
      </c>
      <c r="T51" s="55">
        <v>0</v>
      </c>
      <c r="U51" s="55">
        <v>0</v>
      </c>
      <c r="V51" s="55">
        <v>0</v>
      </c>
      <c r="W51" s="55">
        <v>0</v>
      </c>
      <c r="X51" s="55">
        <v>0</v>
      </c>
      <c r="Y51" s="55">
        <v>0</v>
      </c>
      <c r="Z51" s="55">
        <v>0</v>
      </c>
      <c r="AA51" s="288">
        <v>0</v>
      </c>
      <c r="AB51" s="288">
        <v>0</v>
      </c>
      <c r="AC51" s="195">
        <v>0</v>
      </c>
    </row>
    <row r="52" spans="1:43" ht="36" customHeight="1" x14ac:dyDescent="0.3">
      <c r="A52" s="78">
        <v>32119</v>
      </c>
      <c r="B52" s="39" t="s">
        <v>217</v>
      </c>
      <c r="C52" s="108">
        <v>548.16999999999996</v>
      </c>
      <c r="D52" s="58">
        <v>0</v>
      </c>
      <c r="E52" s="58">
        <v>0</v>
      </c>
      <c r="F52" s="55">
        <v>14</v>
      </c>
      <c r="G52" s="55">
        <v>-14</v>
      </c>
      <c r="H52" s="55">
        <v>0</v>
      </c>
      <c r="I52" s="55">
        <v>0</v>
      </c>
      <c r="J52" s="102">
        <v>0</v>
      </c>
      <c r="K52" s="102">
        <v>548.16999999999996</v>
      </c>
      <c r="L52" s="55">
        <v>0</v>
      </c>
      <c r="M52" s="102">
        <v>0</v>
      </c>
      <c r="N52" s="55">
        <v>0</v>
      </c>
      <c r="O52" s="102">
        <v>0</v>
      </c>
      <c r="P52" s="55">
        <v>0</v>
      </c>
      <c r="Q52" s="55">
        <v>0</v>
      </c>
      <c r="R52" s="55">
        <v>0</v>
      </c>
      <c r="S52" s="55">
        <v>13</v>
      </c>
      <c r="T52" s="55">
        <v>-13</v>
      </c>
      <c r="U52" s="55">
        <v>0</v>
      </c>
      <c r="V52" s="55">
        <v>0</v>
      </c>
      <c r="W52" s="55">
        <v>0</v>
      </c>
      <c r="X52" s="55">
        <v>0</v>
      </c>
      <c r="Y52" s="55">
        <v>0</v>
      </c>
      <c r="Z52" s="55">
        <v>73</v>
      </c>
      <c r="AA52" s="288">
        <v>-73</v>
      </c>
      <c r="AB52" s="288">
        <v>0</v>
      </c>
      <c r="AC52" s="195">
        <v>0</v>
      </c>
    </row>
    <row r="53" spans="1:43" ht="36" customHeight="1" x14ac:dyDescent="0.3">
      <c r="A53" s="77">
        <v>3212</v>
      </c>
      <c r="B53" s="37" t="s">
        <v>181</v>
      </c>
      <c r="C53" s="171">
        <v>88788</v>
      </c>
      <c r="D53" s="172">
        <v>62000</v>
      </c>
      <c r="E53" s="172">
        <v>0</v>
      </c>
      <c r="F53" s="57">
        <v>15049</v>
      </c>
      <c r="G53" s="57">
        <f>G54</f>
        <v>9491.32</v>
      </c>
      <c r="H53" s="57">
        <v>0</v>
      </c>
      <c r="I53" s="57">
        <v>0</v>
      </c>
      <c r="J53" s="173">
        <v>20000</v>
      </c>
      <c r="K53" s="173">
        <f>K54</f>
        <v>-18000</v>
      </c>
      <c r="L53" s="57">
        <v>0</v>
      </c>
      <c r="M53" s="173">
        <v>0</v>
      </c>
      <c r="N53" s="57">
        <v>0</v>
      </c>
      <c r="O53" s="173">
        <v>0</v>
      </c>
      <c r="P53" s="57">
        <v>0</v>
      </c>
      <c r="Q53" s="57">
        <v>0</v>
      </c>
      <c r="R53" s="57">
        <v>0</v>
      </c>
      <c r="S53" s="57">
        <v>45</v>
      </c>
      <c r="T53" s="57">
        <f>T54</f>
        <v>-7.85</v>
      </c>
      <c r="U53" s="57">
        <v>0</v>
      </c>
      <c r="V53" s="57">
        <v>0</v>
      </c>
      <c r="W53" s="57">
        <v>0</v>
      </c>
      <c r="X53" s="57">
        <v>0</v>
      </c>
      <c r="Y53" s="57">
        <v>0</v>
      </c>
      <c r="Z53" s="57">
        <v>256</v>
      </c>
      <c r="AA53" s="294">
        <f>AA54</f>
        <v>-45.47</v>
      </c>
      <c r="AB53" s="294">
        <v>0</v>
      </c>
      <c r="AC53" s="196">
        <v>0</v>
      </c>
    </row>
    <row r="54" spans="1:43" s="35" customFormat="1" ht="36" customHeight="1" x14ac:dyDescent="0.3">
      <c r="A54" s="79">
        <v>32121</v>
      </c>
      <c r="B54" s="41" t="s">
        <v>147</v>
      </c>
      <c r="C54" s="126">
        <v>88788</v>
      </c>
      <c r="D54" s="169">
        <v>62000</v>
      </c>
      <c r="E54" s="169">
        <v>0</v>
      </c>
      <c r="F54" s="170">
        <v>15049</v>
      </c>
      <c r="G54" s="170">
        <v>9491.32</v>
      </c>
      <c r="H54" s="127">
        <v>0</v>
      </c>
      <c r="I54" s="127">
        <v>0</v>
      </c>
      <c r="J54" s="167">
        <v>20000</v>
      </c>
      <c r="K54" s="167">
        <v>-18000</v>
      </c>
      <c r="L54" s="127">
        <v>0</v>
      </c>
      <c r="M54" s="167">
        <v>0</v>
      </c>
      <c r="N54" s="127">
        <v>0</v>
      </c>
      <c r="O54" s="167">
        <v>0</v>
      </c>
      <c r="P54" s="127">
        <v>0</v>
      </c>
      <c r="Q54" s="127">
        <v>0</v>
      </c>
      <c r="R54" s="127">
        <v>0</v>
      </c>
      <c r="S54" s="127">
        <v>45</v>
      </c>
      <c r="T54" s="127">
        <v>-7.85</v>
      </c>
      <c r="U54" s="127">
        <v>0</v>
      </c>
      <c r="V54" s="127">
        <v>0</v>
      </c>
      <c r="W54" s="127">
        <v>0</v>
      </c>
      <c r="X54" s="127">
        <v>0</v>
      </c>
      <c r="Y54" s="127">
        <v>0</v>
      </c>
      <c r="Z54" s="170">
        <v>256</v>
      </c>
      <c r="AA54" s="295">
        <v>-45.47</v>
      </c>
      <c r="AB54" s="295">
        <v>0</v>
      </c>
      <c r="AC54" s="192">
        <v>0</v>
      </c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</row>
    <row r="55" spans="1:43" s="35" customFormat="1" ht="27.75" customHeight="1" x14ac:dyDescent="0.3">
      <c r="A55" s="77">
        <v>3213</v>
      </c>
      <c r="B55" s="37" t="s">
        <v>30</v>
      </c>
      <c r="C55" s="107">
        <v>820</v>
      </c>
      <c r="D55" s="94">
        <v>120</v>
      </c>
      <c r="E55" s="94">
        <v>0</v>
      </c>
      <c r="F55" s="97">
        <v>0</v>
      </c>
      <c r="G55" s="97">
        <v>0</v>
      </c>
      <c r="H55" s="59">
        <v>0</v>
      </c>
      <c r="I55" s="59">
        <v>0</v>
      </c>
      <c r="J55" s="101">
        <v>700</v>
      </c>
      <c r="K55" s="101">
        <v>0</v>
      </c>
      <c r="L55" s="59">
        <v>0</v>
      </c>
      <c r="M55" s="101">
        <v>0</v>
      </c>
      <c r="N55" s="59">
        <v>0</v>
      </c>
      <c r="O55" s="101">
        <v>0</v>
      </c>
      <c r="P55" s="59">
        <v>0</v>
      </c>
      <c r="Q55" s="59">
        <v>0</v>
      </c>
      <c r="R55" s="59">
        <v>0</v>
      </c>
      <c r="S55" s="59">
        <v>0</v>
      </c>
      <c r="T55" s="59">
        <v>0</v>
      </c>
      <c r="U55" s="59">
        <v>0</v>
      </c>
      <c r="V55" s="59">
        <v>0</v>
      </c>
      <c r="W55" s="59">
        <v>0</v>
      </c>
      <c r="X55" s="59">
        <v>0</v>
      </c>
      <c r="Y55" s="59">
        <v>0</v>
      </c>
      <c r="Z55" s="59">
        <v>0</v>
      </c>
      <c r="AA55" s="59">
        <v>0</v>
      </c>
      <c r="AB55" s="296">
        <v>0</v>
      </c>
      <c r="AC55" s="197">
        <v>0</v>
      </c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</row>
    <row r="56" spans="1:43" ht="36" customHeight="1" x14ac:dyDescent="0.3">
      <c r="A56" s="78">
        <v>32131</v>
      </c>
      <c r="B56" s="39" t="s">
        <v>76</v>
      </c>
      <c r="C56" s="108">
        <v>820</v>
      </c>
      <c r="D56" s="58">
        <v>120</v>
      </c>
      <c r="E56" s="58">
        <v>0</v>
      </c>
      <c r="F56" s="62">
        <v>0</v>
      </c>
      <c r="G56" s="62">
        <v>0</v>
      </c>
      <c r="H56" s="62">
        <v>0</v>
      </c>
      <c r="I56" s="62">
        <v>0</v>
      </c>
      <c r="J56" s="102">
        <v>700</v>
      </c>
      <c r="K56" s="102">
        <v>0</v>
      </c>
      <c r="L56" s="62">
        <v>0</v>
      </c>
      <c r="M56" s="102">
        <v>0</v>
      </c>
      <c r="N56" s="62">
        <v>0</v>
      </c>
      <c r="O56" s="10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297">
        <v>0</v>
      </c>
      <c r="AC56" s="188">
        <v>0</v>
      </c>
    </row>
    <row r="57" spans="1:43" ht="24" customHeight="1" x14ac:dyDescent="0.3">
      <c r="A57" s="78">
        <v>32132</v>
      </c>
      <c r="B57" s="39" t="s">
        <v>77</v>
      </c>
      <c r="C57" s="108">
        <v>0</v>
      </c>
      <c r="D57" s="58">
        <v>0</v>
      </c>
      <c r="E57" s="58">
        <v>0</v>
      </c>
      <c r="F57" s="62">
        <v>0</v>
      </c>
      <c r="G57" s="62">
        <v>0</v>
      </c>
      <c r="H57" s="62">
        <v>0</v>
      </c>
      <c r="I57" s="62">
        <v>0</v>
      </c>
      <c r="J57" s="102">
        <v>0</v>
      </c>
      <c r="K57" s="102">
        <v>0</v>
      </c>
      <c r="L57" s="62">
        <v>0</v>
      </c>
      <c r="M57" s="102">
        <v>0</v>
      </c>
      <c r="N57" s="62">
        <v>0</v>
      </c>
      <c r="O57" s="102">
        <v>0</v>
      </c>
      <c r="P57" s="62">
        <v>0</v>
      </c>
      <c r="Q57" s="62">
        <v>0</v>
      </c>
      <c r="R57" s="62">
        <v>0</v>
      </c>
      <c r="S57" s="62">
        <v>0</v>
      </c>
      <c r="T57" s="62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297">
        <v>0</v>
      </c>
      <c r="AC57" s="188">
        <v>0</v>
      </c>
    </row>
    <row r="58" spans="1:43" s="35" customFormat="1" ht="36" customHeight="1" x14ac:dyDescent="0.3">
      <c r="A58" s="77">
        <v>3214</v>
      </c>
      <c r="B58" s="37" t="s">
        <v>55</v>
      </c>
      <c r="C58" s="107">
        <v>0</v>
      </c>
      <c r="D58" s="94">
        <v>0</v>
      </c>
      <c r="E58" s="94">
        <v>0</v>
      </c>
      <c r="F58" s="97">
        <v>0</v>
      </c>
      <c r="G58" s="97">
        <v>0</v>
      </c>
      <c r="H58" s="59">
        <v>0</v>
      </c>
      <c r="I58" s="59">
        <v>0</v>
      </c>
      <c r="J58" s="101">
        <v>0</v>
      </c>
      <c r="K58" s="101">
        <v>0</v>
      </c>
      <c r="L58" s="59">
        <v>0</v>
      </c>
      <c r="M58" s="101">
        <v>0</v>
      </c>
      <c r="N58" s="59">
        <v>0</v>
      </c>
      <c r="O58" s="101">
        <v>0</v>
      </c>
      <c r="P58" s="59">
        <v>0</v>
      </c>
      <c r="Q58" s="59">
        <v>0</v>
      </c>
      <c r="R58" s="59">
        <v>0</v>
      </c>
      <c r="S58" s="59">
        <v>0</v>
      </c>
      <c r="T58" s="59">
        <v>0</v>
      </c>
      <c r="U58" s="59">
        <v>0</v>
      </c>
      <c r="V58" s="59">
        <v>0</v>
      </c>
      <c r="W58" s="59">
        <v>0</v>
      </c>
      <c r="X58" s="59">
        <v>0</v>
      </c>
      <c r="Y58" s="59">
        <v>0</v>
      </c>
      <c r="Z58" s="59">
        <v>0</v>
      </c>
      <c r="AA58" s="59">
        <v>0</v>
      </c>
      <c r="AB58" s="296">
        <v>0</v>
      </c>
      <c r="AC58" s="197">
        <v>0</v>
      </c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</row>
    <row r="59" spans="1:43" ht="36" customHeight="1" x14ac:dyDescent="0.3">
      <c r="A59" s="78">
        <v>32141</v>
      </c>
      <c r="B59" s="39" t="s">
        <v>55</v>
      </c>
      <c r="C59" s="108">
        <v>0</v>
      </c>
      <c r="D59" s="58">
        <v>0</v>
      </c>
      <c r="E59" s="58">
        <v>0</v>
      </c>
      <c r="F59" s="62">
        <v>0</v>
      </c>
      <c r="G59" s="62">
        <v>0</v>
      </c>
      <c r="H59" s="62">
        <v>0</v>
      </c>
      <c r="I59" s="62">
        <v>0</v>
      </c>
      <c r="J59" s="102">
        <v>0</v>
      </c>
      <c r="K59" s="102">
        <v>0</v>
      </c>
      <c r="L59" s="62">
        <v>0</v>
      </c>
      <c r="M59" s="102">
        <v>0</v>
      </c>
      <c r="N59" s="62">
        <v>0</v>
      </c>
      <c r="O59" s="10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2">
        <v>0</v>
      </c>
      <c r="AB59" s="297">
        <v>0</v>
      </c>
      <c r="AC59" s="188">
        <v>0</v>
      </c>
    </row>
    <row r="60" spans="1:43" ht="36" customHeight="1" thickBot="1" x14ac:dyDescent="0.35">
      <c r="A60" s="76">
        <v>32149</v>
      </c>
      <c r="B60" s="147" t="s">
        <v>78</v>
      </c>
      <c r="C60" s="106">
        <v>0</v>
      </c>
      <c r="D60" s="148">
        <v>0</v>
      </c>
      <c r="E60" s="148">
        <v>0</v>
      </c>
      <c r="F60" s="63">
        <v>0</v>
      </c>
      <c r="G60" s="63">
        <v>0</v>
      </c>
      <c r="H60" s="63">
        <v>0</v>
      </c>
      <c r="I60" s="63">
        <v>0</v>
      </c>
      <c r="J60" s="104">
        <v>0</v>
      </c>
      <c r="K60" s="104">
        <v>0</v>
      </c>
      <c r="L60" s="63">
        <v>0</v>
      </c>
      <c r="M60" s="104">
        <v>0</v>
      </c>
      <c r="N60" s="63">
        <v>0</v>
      </c>
      <c r="O60" s="104">
        <v>0</v>
      </c>
      <c r="P60" s="63">
        <v>0</v>
      </c>
      <c r="Q60" s="63">
        <v>0</v>
      </c>
      <c r="R60" s="63">
        <v>0</v>
      </c>
      <c r="S60" s="63">
        <v>0</v>
      </c>
      <c r="T60" s="63">
        <v>0</v>
      </c>
      <c r="U60" s="63">
        <v>0</v>
      </c>
      <c r="V60" s="63">
        <v>0</v>
      </c>
      <c r="W60" s="63">
        <v>0</v>
      </c>
      <c r="X60" s="63">
        <v>0</v>
      </c>
      <c r="Y60" s="63">
        <v>0</v>
      </c>
      <c r="Z60" s="63">
        <v>0</v>
      </c>
      <c r="AA60" s="63">
        <v>0</v>
      </c>
      <c r="AB60" s="298">
        <v>0</v>
      </c>
      <c r="AC60" s="189">
        <v>0</v>
      </c>
    </row>
    <row r="61" spans="1:43" s="31" customFormat="1" ht="37.5" thickBot="1" x14ac:dyDescent="0.35">
      <c r="A61" s="64">
        <v>322</v>
      </c>
      <c r="B61" s="146" t="s">
        <v>3</v>
      </c>
      <c r="C61" s="119">
        <v>56837.350000000006</v>
      </c>
      <c r="D61" s="137">
        <v>7234.71</v>
      </c>
      <c r="E61" s="137">
        <f>E62+E72</f>
        <v>-2082.87</v>
      </c>
      <c r="F61" s="100">
        <v>32500</v>
      </c>
      <c r="G61" s="100">
        <v>0</v>
      </c>
      <c r="H61" s="66">
        <v>0</v>
      </c>
      <c r="I61" s="66">
        <v>0</v>
      </c>
      <c r="J61" s="120">
        <v>14554.3</v>
      </c>
      <c r="K61" s="120">
        <f>K62+K72+K78+K83</f>
        <v>1674.64</v>
      </c>
      <c r="L61" s="66">
        <v>0</v>
      </c>
      <c r="M61" s="120">
        <f>M62+M83</f>
        <v>882.8</v>
      </c>
      <c r="N61" s="66">
        <v>0</v>
      </c>
      <c r="O61" s="120">
        <f>O72</f>
        <v>1100</v>
      </c>
      <c r="P61" s="66">
        <v>0</v>
      </c>
      <c r="Q61" s="66">
        <v>0</v>
      </c>
      <c r="R61" s="66">
        <v>0</v>
      </c>
      <c r="S61" s="66">
        <v>0</v>
      </c>
      <c r="T61" s="66">
        <v>0</v>
      </c>
      <c r="U61" s="66">
        <v>16.98</v>
      </c>
      <c r="V61" s="66">
        <v>630.01</v>
      </c>
      <c r="W61" s="66">
        <v>0</v>
      </c>
      <c r="X61" s="66">
        <v>0</v>
      </c>
      <c r="Y61" s="66">
        <v>0</v>
      </c>
      <c r="Z61" s="66">
        <v>0</v>
      </c>
      <c r="AA61" s="66">
        <v>0</v>
      </c>
      <c r="AB61" s="299">
        <v>334.78</v>
      </c>
      <c r="AC61" s="186">
        <f>AC69</f>
        <v>-8</v>
      </c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</row>
    <row r="62" spans="1:43" s="35" customFormat="1" x14ac:dyDescent="0.3">
      <c r="A62" s="139">
        <v>3221</v>
      </c>
      <c r="B62" s="140" t="s">
        <v>31</v>
      </c>
      <c r="C62" s="141">
        <v>9526.15</v>
      </c>
      <c r="D62" s="142">
        <v>1800</v>
      </c>
      <c r="E62" s="142">
        <f>E63</f>
        <v>-118.46</v>
      </c>
      <c r="F62" s="149">
        <v>0</v>
      </c>
      <c r="G62" s="149">
        <v>0</v>
      </c>
      <c r="H62" s="150">
        <v>0</v>
      </c>
      <c r="I62" s="150">
        <v>0</v>
      </c>
      <c r="J62" s="145">
        <v>4490.8999999999996</v>
      </c>
      <c r="K62" s="145">
        <f>K63+K64+K65+K66+K67+K68</f>
        <v>2440.9</v>
      </c>
      <c r="L62" s="150">
        <v>0</v>
      </c>
      <c r="M62" s="145">
        <f>M63+M68</f>
        <v>282.8</v>
      </c>
      <c r="N62" s="150">
        <v>0</v>
      </c>
      <c r="O62" s="145">
        <v>0</v>
      </c>
      <c r="P62" s="150">
        <v>0</v>
      </c>
      <c r="Q62" s="150">
        <v>0</v>
      </c>
      <c r="R62" s="150">
        <v>0</v>
      </c>
      <c r="S62" s="150">
        <v>0</v>
      </c>
      <c r="T62" s="150">
        <v>0</v>
      </c>
      <c r="U62" s="150">
        <v>0</v>
      </c>
      <c r="V62" s="150">
        <v>630.01</v>
      </c>
      <c r="W62" s="150">
        <v>0</v>
      </c>
      <c r="X62" s="150">
        <v>0</v>
      </c>
      <c r="Y62" s="150">
        <v>0</v>
      </c>
      <c r="Z62" s="150">
        <v>0</v>
      </c>
      <c r="AA62" s="150">
        <v>0</v>
      </c>
      <c r="AB62" s="300">
        <v>0</v>
      </c>
      <c r="AC62" s="271">
        <v>0</v>
      </c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</row>
    <row r="63" spans="1:43" x14ac:dyDescent="0.3">
      <c r="A63" s="78">
        <v>32211</v>
      </c>
      <c r="B63" s="39" t="s">
        <v>31</v>
      </c>
      <c r="C63" s="108">
        <v>2944.26</v>
      </c>
      <c r="D63" s="58">
        <v>1100</v>
      </c>
      <c r="E63" s="58">
        <v>-118.46</v>
      </c>
      <c r="F63" s="62">
        <v>0</v>
      </c>
      <c r="G63" s="62">
        <v>0</v>
      </c>
      <c r="H63" s="62">
        <v>0</v>
      </c>
      <c r="I63" s="62">
        <v>0</v>
      </c>
      <c r="J63" s="102">
        <v>1000</v>
      </c>
      <c r="K63" s="102">
        <v>100</v>
      </c>
      <c r="L63" s="62">
        <v>0</v>
      </c>
      <c r="M63" s="102">
        <v>256.07</v>
      </c>
      <c r="N63" s="62">
        <v>0</v>
      </c>
      <c r="O63" s="102">
        <v>0</v>
      </c>
      <c r="P63" s="62">
        <v>0</v>
      </c>
      <c r="Q63" s="62">
        <v>0</v>
      </c>
      <c r="R63" s="62">
        <v>0</v>
      </c>
      <c r="S63" s="62">
        <v>0</v>
      </c>
      <c r="T63" s="62">
        <v>0</v>
      </c>
      <c r="U63" s="62">
        <v>0</v>
      </c>
      <c r="V63" s="62">
        <v>606.65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297">
        <v>0</v>
      </c>
      <c r="AC63" s="188">
        <v>0</v>
      </c>
    </row>
    <row r="64" spans="1:43" x14ac:dyDescent="0.3">
      <c r="A64" s="78">
        <v>32212</v>
      </c>
      <c r="B64" s="39" t="s">
        <v>79</v>
      </c>
      <c r="C64" s="108">
        <v>450</v>
      </c>
      <c r="D64" s="58">
        <v>0</v>
      </c>
      <c r="E64" s="58">
        <v>0</v>
      </c>
      <c r="F64" s="62">
        <v>0</v>
      </c>
      <c r="G64" s="62">
        <v>0</v>
      </c>
      <c r="H64" s="62">
        <v>0</v>
      </c>
      <c r="I64" s="62">
        <v>0</v>
      </c>
      <c r="J64" s="102">
        <v>400</v>
      </c>
      <c r="K64" s="102">
        <v>50</v>
      </c>
      <c r="L64" s="62">
        <v>0</v>
      </c>
      <c r="M64" s="102">
        <v>0</v>
      </c>
      <c r="N64" s="62">
        <v>0</v>
      </c>
      <c r="O64" s="102">
        <v>0</v>
      </c>
      <c r="P64" s="62">
        <v>0</v>
      </c>
      <c r="Q64" s="62">
        <v>0</v>
      </c>
      <c r="R64" s="62">
        <v>0</v>
      </c>
      <c r="S64" s="62">
        <v>0</v>
      </c>
      <c r="T64" s="62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297">
        <v>0</v>
      </c>
      <c r="AC64" s="188">
        <v>0</v>
      </c>
    </row>
    <row r="65" spans="1:43" x14ac:dyDescent="0.3">
      <c r="A65" s="78">
        <v>32213</v>
      </c>
      <c r="B65" s="39" t="s">
        <v>80</v>
      </c>
      <c r="C65" s="108">
        <v>1381.8</v>
      </c>
      <c r="D65" s="58">
        <v>0</v>
      </c>
      <c r="E65" s="58">
        <v>0</v>
      </c>
      <c r="F65" s="62">
        <v>0</v>
      </c>
      <c r="G65" s="62">
        <v>0</v>
      </c>
      <c r="H65" s="62">
        <v>0</v>
      </c>
      <c r="I65" s="62">
        <v>0</v>
      </c>
      <c r="J65" s="102">
        <v>690.9</v>
      </c>
      <c r="K65" s="102">
        <v>690.9</v>
      </c>
      <c r="L65" s="62">
        <v>0</v>
      </c>
      <c r="M65" s="102">
        <v>0</v>
      </c>
      <c r="N65" s="62">
        <v>0</v>
      </c>
      <c r="O65" s="102">
        <v>0</v>
      </c>
      <c r="P65" s="62">
        <v>0</v>
      </c>
      <c r="Q65" s="62">
        <v>0</v>
      </c>
      <c r="R65" s="62">
        <v>0</v>
      </c>
      <c r="S65" s="62">
        <v>0</v>
      </c>
      <c r="T65" s="62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297">
        <v>0</v>
      </c>
      <c r="AC65" s="188">
        <v>0</v>
      </c>
    </row>
    <row r="66" spans="1:43" ht="36.75" x14ac:dyDescent="0.3">
      <c r="A66" s="78">
        <v>32214</v>
      </c>
      <c r="B66" s="39" t="s">
        <v>81</v>
      </c>
      <c r="C66" s="108">
        <v>900</v>
      </c>
      <c r="D66" s="58">
        <v>300</v>
      </c>
      <c r="E66" s="58">
        <v>0</v>
      </c>
      <c r="F66" s="62">
        <v>0</v>
      </c>
      <c r="G66" s="62">
        <v>0</v>
      </c>
      <c r="H66" s="62">
        <v>0</v>
      </c>
      <c r="I66" s="62">
        <v>0</v>
      </c>
      <c r="J66" s="102">
        <v>300</v>
      </c>
      <c r="K66" s="102">
        <v>300</v>
      </c>
      <c r="L66" s="62">
        <v>0</v>
      </c>
      <c r="M66" s="102">
        <v>0</v>
      </c>
      <c r="N66" s="62">
        <v>0</v>
      </c>
      <c r="O66" s="102">
        <v>0</v>
      </c>
      <c r="P66" s="62">
        <v>0</v>
      </c>
      <c r="Q66" s="62">
        <v>0</v>
      </c>
      <c r="R66" s="62">
        <v>0</v>
      </c>
      <c r="S66" s="62">
        <v>0</v>
      </c>
      <c r="T66" s="62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297">
        <v>0</v>
      </c>
      <c r="AC66" s="188">
        <v>0</v>
      </c>
    </row>
    <row r="67" spans="1:43" ht="22.5" customHeight="1" x14ac:dyDescent="0.3">
      <c r="A67" s="78">
        <v>32216</v>
      </c>
      <c r="B67" s="39" t="s">
        <v>82</v>
      </c>
      <c r="C67" s="108">
        <v>1600</v>
      </c>
      <c r="D67" s="58">
        <v>200</v>
      </c>
      <c r="E67" s="58">
        <v>0</v>
      </c>
      <c r="F67" s="62">
        <v>0</v>
      </c>
      <c r="G67" s="62">
        <v>0</v>
      </c>
      <c r="H67" s="62">
        <v>0</v>
      </c>
      <c r="I67" s="62">
        <v>0</v>
      </c>
      <c r="J67" s="102">
        <v>800</v>
      </c>
      <c r="K67" s="102">
        <v>600</v>
      </c>
      <c r="L67" s="62">
        <v>0</v>
      </c>
      <c r="M67" s="102">
        <v>0</v>
      </c>
      <c r="N67" s="62">
        <v>0</v>
      </c>
      <c r="O67" s="102">
        <v>0</v>
      </c>
      <c r="P67" s="62">
        <v>0</v>
      </c>
      <c r="Q67" s="62">
        <v>0</v>
      </c>
      <c r="R67" s="62">
        <v>0</v>
      </c>
      <c r="S67" s="62">
        <v>0</v>
      </c>
      <c r="T67" s="62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297">
        <v>0</v>
      </c>
      <c r="AC67" s="188">
        <v>0</v>
      </c>
    </row>
    <row r="68" spans="1:43" ht="39" customHeight="1" x14ac:dyDescent="0.3">
      <c r="A68" s="78">
        <v>32219</v>
      </c>
      <c r="B68" s="39" t="s">
        <v>83</v>
      </c>
      <c r="C68" s="108">
        <v>2250.09</v>
      </c>
      <c r="D68" s="58">
        <v>200</v>
      </c>
      <c r="E68" s="58">
        <v>0</v>
      </c>
      <c r="F68" s="62">
        <v>0</v>
      </c>
      <c r="G68" s="62">
        <v>0</v>
      </c>
      <c r="H68" s="62">
        <v>0</v>
      </c>
      <c r="I68" s="62">
        <v>0</v>
      </c>
      <c r="J68" s="102">
        <v>1300</v>
      </c>
      <c r="K68" s="102">
        <v>700</v>
      </c>
      <c r="L68" s="62">
        <v>0</v>
      </c>
      <c r="M68" s="102">
        <v>26.73</v>
      </c>
      <c r="N68" s="62">
        <v>0</v>
      </c>
      <c r="O68" s="10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23.36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297">
        <v>0</v>
      </c>
      <c r="AC68" s="188">
        <v>0</v>
      </c>
    </row>
    <row r="69" spans="1:43" s="35" customFormat="1" x14ac:dyDescent="0.3">
      <c r="A69" s="77">
        <v>3222</v>
      </c>
      <c r="B69" s="37" t="s">
        <v>64</v>
      </c>
      <c r="C69" s="107">
        <v>407.15999999999997</v>
      </c>
      <c r="D69" s="94">
        <v>0</v>
      </c>
      <c r="E69" s="94">
        <v>0</v>
      </c>
      <c r="F69" s="97">
        <v>0</v>
      </c>
      <c r="G69" s="97">
        <v>0</v>
      </c>
      <c r="H69" s="59">
        <v>0</v>
      </c>
      <c r="I69" s="59">
        <v>0</v>
      </c>
      <c r="J69" s="101">
        <v>63.4</v>
      </c>
      <c r="K69" s="101">
        <v>0</v>
      </c>
      <c r="L69" s="59">
        <v>0</v>
      </c>
      <c r="M69" s="101">
        <v>0</v>
      </c>
      <c r="N69" s="59">
        <v>0</v>
      </c>
      <c r="O69" s="101">
        <v>0</v>
      </c>
      <c r="P69" s="59">
        <v>0</v>
      </c>
      <c r="Q69" s="59">
        <v>0</v>
      </c>
      <c r="R69" s="59">
        <v>0</v>
      </c>
      <c r="S69" s="59">
        <v>0</v>
      </c>
      <c r="T69" s="59">
        <v>0</v>
      </c>
      <c r="U69" s="59">
        <v>16.98</v>
      </c>
      <c r="V69" s="59">
        <v>0</v>
      </c>
      <c r="W69" s="59">
        <v>0</v>
      </c>
      <c r="X69" s="59">
        <v>0</v>
      </c>
      <c r="Y69" s="59">
        <v>0</v>
      </c>
      <c r="Z69" s="59">
        <v>0</v>
      </c>
      <c r="AA69" s="59">
        <v>0</v>
      </c>
      <c r="AB69" s="296">
        <v>334.78</v>
      </c>
      <c r="AC69" s="197">
        <f>AC71</f>
        <v>-8</v>
      </c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</row>
    <row r="70" spans="1:43" s="35" customFormat="1" x14ac:dyDescent="0.3">
      <c r="A70" s="79">
        <v>32222</v>
      </c>
      <c r="B70" s="41" t="s">
        <v>223</v>
      </c>
      <c r="C70" s="126">
        <v>63.4</v>
      </c>
      <c r="D70" s="169">
        <v>0</v>
      </c>
      <c r="E70" s="169">
        <v>0</v>
      </c>
      <c r="F70" s="168">
        <v>0</v>
      </c>
      <c r="G70" s="168">
        <v>0</v>
      </c>
      <c r="H70" s="61">
        <v>0</v>
      </c>
      <c r="I70" s="61">
        <v>0</v>
      </c>
      <c r="J70" s="167">
        <v>63.4</v>
      </c>
      <c r="K70" s="167">
        <v>0</v>
      </c>
      <c r="L70" s="61">
        <v>0</v>
      </c>
      <c r="M70" s="167">
        <v>0</v>
      </c>
      <c r="N70" s="61">
        <v>0</v>
      </c>
      <c r="O70" s="167">
        <v>0</v>
      </c>
      <c r="P70" s="61">
        <v>0</v>
      </c>
      <c r="Q70" s="61">
        <v>0</v>
      </c>
      <c r="R70" s="61">
        <v>0</v>
      </c>
      <c r="S70" s="61">
        <v>0</v>
      </c>
      <c r="T70" s="61">
        <v>0</v>
      </c>
      <c r="U70" s="61">
        <v>0</v>
      </c>
      <c r="V70" s="61">
        <v>0</v>
      </c>
      <c r="W70" s="61">
        <v>0</v>
      </c>
      <c r="X70" s="61">
        <v>0</v>
      </c>
      <c r="Y70" s="61">
        <v>0</v>
      </c>
      <c r="Z70" s="61">
        <v>0</v>
      </c>
      <c r="AA70" s="61">
        <v>0</v>
      </c>
      <c r="AB70" s="301">
        <v>0</v>
      </c>
      <c r="AC70" s="198">
        <v>0</v>
      </c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</row>
    <row r="71" spans="1:43" s="35" customFormat="1" x14ac:dyDescent="0.3">
      <c r="A71" s="79">
        <v>32224</v>
      </c>
      <c r="B71" s="41" t="s">
        <v>180</v>
      </c>
      <c r="C71" s="126">
        <v>343.76</v>
      </c>
      <c r="D71" s="169">
        <v>0</v>
      </c>
      <c r="E71" s="169">
        <v>0</v>
      </c>
      <c r="F71" s="168">
        <v>0</v>
      </c>
      <c r="G71" s="168">
        <v>0</v>
      </c>
      <c r="H71" s="61">
        <v>0</v>
      </c>
      <c r="I71" s="61">
        <v>0</v>
      </c>
      <c r="J71" s="167">
        <v>0</v>
      </c>
      <c r="K71" s="167">
        <v>0</v>
      </c>
      <c r="L71" s="61">
        <v>0</v>
      </c>
      <c r="M71" s="167">
        <v>0</v>
      </c>
      <c r="N71" s="61">
        <v>0</v>
      </c>
      <c r="O71" s="167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16.98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61">
        <v>0</v>
      </c>
      <c r="AB71" s="301">
        <v>334.78</v>
      </c>
      <c r="AC71" s="198">
        <v>-8</v>
      </c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</row>
    <row r="72" spans="1:43" s="35" customFormat="1" x14ac:dyDescent="0.3">
      <c r="A72" s="77">
        <v>3223</v>
      </c>
      <c r="B72" s="37" t="s">
        <v>32</v>
      </c>
      <c r="C72" s="107">
        <v>39935.589999999997</v>
      </c>
      <c r="D72" s="94">
        <v>5000</v>
      </c>
      <c r="E72" s="94">
        <f>E75</f>
        <v>-1964.41</v>
      </c>
      <c r="F72" s="97">
        <v>32500</v>
      </c>
      <c r="G72" s="97">
        <v>0</v>
      </c>
      <c r="H72" s="59">
        <v>0</v>
      </c>
      <c r="I72" s="59">
        <v>0</v>
      </c>
      <c r="J72" s="101">
        <v>6000</v>
      </c>
      <c r="K72" s="101">
        <f>K73+K75+K76</f>
        <v>-2700</v>
      </c>
      <c r="L72" s="59">
        <v>0</v>
      </c>
      <c r="M72" s="101">
        <v>0</v>
      </c>
      <c r="N72" s="59">
        <v>0</v>
      </c>
      <c r="O72" s="101">
        <f>O76</f>
        <v>1100</v>
      </c>
      <c r="P72" s="59">
        <v>0</v>
      </c>
      <c r="Q72" s="59">
        <v>0</v>
      </c>
      <c r="R72" s="59">
        <v>0</v>
      </c>
      <c r="S72" s="59">
        <v>0</v>
      </c>
      <c r="T72" s="59">
        <v>0</v>
      </c>
      <c r="U72" s="59">
        <v>0</v>
      </c>
      <c r="V72" s="59">
        <v>0</v>
      </c>
      <c r="W72" s="59">
        <v>0</v>
      </c>
      <c r="X72" s="59">
        <v>0</v>
      </c>
      <c r="Y72" s="59">
        <v>0</v>
      </c>
      <c r="Z72" s="59">
        <v>0</v>
      </c>
      <c r="AA72" s="59">
        <v>0</v>
      </c>
      <c r="AB72" s="296">
        <v>0</v>
      </c>
      <c r="AC72" s="197">
        <v>0</v>
      </c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</row>
    <row r="73" spans="1:43" x14ac:dyDescent="0.3">
      <c r="A73" s="78">
        <v>32231</v>
      </c>
      <c r="B73" s="39" t="s">
        <v>32</v>
      </c>
      <c r="C73" s="108">
        <v>9000</v>
      </c>
      <c r="D73" s="58">
        <v>0</v>
      </c>
      <c r="E73" s="58">
        <v>0</v>
      </c>
      <c r="F73" s="62">
        <v>9000</v>
      </c>
      <c r="G73" s="62">
        <v>0</v>
      </c>
      <c r="H73" s="62">
        <v>0</v>
      </c>
      <c r="I73" s="62">
        <v>0</v>
      </c>
      <c r="J73" s="102">
        <v>1000</v>
      </c>
      <c r="K73" s="102">
        <v>-1000</v>
      </c>
      <c r="L73" s="62">
        <v>0</v>
      </c>
      <c r="M73" s="102">
        <v>0</v>
      </c>
      <c r="N73" s="62">
        <v>0</v>
      </c>
      <c r="O73" s="10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2">
        <v>0</v>
      </c>
      <c r="AB73" s="297">
        <v>0</v>
      </c>
      <c r="AC73" s="188">
        <v>0</v>
      </c>
    </row>
    <row r="74" spans="1:43" ht="18.75" customHeight="1" x14ac:dyDescent="0.3">
      <c r="A74" s="78">
        <v>32232</v>
      </c>
      <c r="B74" s="39" t="s">
        <v>84</v>
      </c>
      <c r="C74" s="108">
        <v>0</v>
      </c>
      <c r="D74" s="58">
        <v>0</v>
      </c>
      <c r="E74" s="58">
        <v>0</v>
      </c>
      <c r="F74" s="62">
        <v>0</v>
      </c>
      <c r="G74" s="62">
        <v>0</v>
      </c>
      <c r="H74" s="62">
        <v>0</v>
      </c>
      <c r="I74" s="62">
        <v>0</v>
      </c>
      <c r="J74" s="102">
        <v>0</v>
      </c>
      <c r="K74" s="102">
        <v>0</v>
      </c>
      <c r="L74" s="62">
        <v>0</v>
      </c>
      <c r="M74" s="102">
        <v>0</v>
      </c>
      <c r="N74" s="62">
        <v>0</v>
      </c>
      <c r="O74" s="10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2">
        <v>0</v>
      </c>
      <c r="AB74" s="297">
        <v>0</v>
      </c>
      <c r="AC74" s="188">
        <v>0</v>
      </c>
    </row>
    <row r="75" spans="1:43" x14ac:dyDescent="0.3">
      <c r="A75" s="78">
        <v>32233</v>
      </c>
      <c r="B75" s="39" t="s">
        <v>85</v>
      </c>
      <c r="C75" s="108">
        <v>26535.59</v>
      </c>
      <c r="D75" s="58">
        <v>5000</v>
      </c>
      <c r="E75" s="58">
        <v>-1964.41</v>
      </c>
      <c r="F75" s="62">
        <v>23500</v>
      </c>
      <c r="G75" s="62">
        <v>0</v>
      </c>
      <c r="H75" s="62">
        <v>0</v>
      </c>
      <c r="I75" s="62">
        <v>0</v>
      </c>
      <c r="J75" s="102">
        <v>2000</v>
      </c>
      <c r="K75" s="102">
        <v>-2000</v>
      </c>
      <c r="L75" s="62">
        <v>0</v>
      </c>
      <c r="M75" s="102">
        <v>0</v>
      </c>
      <c r="N75" s="62">
        <v>0</v>
      </c>
      <c r="O75" s="10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2">
        <v>0</v>
      </c>
      <c r="AB75" s="297">
        <v>0</v>
      </c>
      <c r="AC75" s="188">
        <v>0</v>
      </c>
    </row>
    <row r="76" spans="1:43" ht="21.75" customHeight="1" x14ac:dyDescent="0.3">
      <c r="A76" s="78">
        <v>32234</v>
      </c>
      <c r="B76" s="39" t="s">
        <v>86</v>
      </c>
      <c r="C76" s="108">
        <v>4400</v>
      </c>
      <c r="D76" s="58">
        <v>0</v>
      </c>
      <c r="E76" s="58">
        <v>0</v>
      </c>
      <c r="F76" s="62">
        <v>0</v>
      </c>
      <c r="G76" s="62">
        <v>0</v>
      </c>
      <c r="H76" s="62">
        <v>0</v>
      </c>
      <c r="I76" s="62">
        <v>0</v>
      </c>
      <c r="J76" s="102">
        <v>3000</v>
      </c>
      <c r="K76" s="102">
        <v>300</v>
      </c>
      <c r="L76" s="62">
        <v>0</v>
      </c>
      <c r="M76" s="102">
        <v>0</v>
      </c>
      <c r="N76" s="62">
        <v>0</v>
      </c>
      <c r="O76" s="102">
        <v>1100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2">
        <v>0</v>
      </c>
      <c r="AB76" s="297">
        <v>0</v>
      </c>
      <c r="AC76" s="188">
        <v>0</v>
      </c>
    </row>
    <row r="77" spans="1:43" ht="36" customHeight="1" x14ac:dyDescent="0.3">
      <c r="A77" s="78">
        <v>32239</v>
      </c>
      <c r="B77" s="39" t="s">
        <v>87</v>
      </c>
      <c r="C77" s="108">
        <v>0</v>
      </c>
      <c r="D77" s="58">
        <v>0</v>
      </c>
      <c r="E77" s="58">
        <v>0</v>
      </c>
      <c r="F77" s="62">
        <v>0</v>
      </c>
      <c r="G77" s="62">
        <v>0</v>
      </c>
      <c r="H77" s="62">
        <v>0</v>
      </c>
      <c r="I77" s="62">
        <v>0</v>
      </c>
      <c r="J77" s="102">
        <v>0</v>
      </c>
      <c r="K77" s="102">
        <v>0</v>
      </c>
      <c r="L77" s="62">
        <v>0</v>
      </c>
      <c r="M77" s="102">
        <v>0</v>
      </c>
      <c r="N77" s="62">
        <v>0</v>
      </c>
      <c r="O77" s="102">
        <v>0</v>
      </c>
      <c r="P77" s="62">
        <v>0</v>
      </c>
      <c r="Q77" s="62">
        <v>0</v>
      </c>
      <c r="R77" s="62">
        <v>0</v>
      </c>
      <c r="S77" s="62">
        <v>0</v>
      </c>
      <c r="T77" s="62">
        <v>0</v>
      </c>
      <c r="U77" s="62">
        <v>0</v>
      </c>
      <c r="V77" s="62">
        <v>0</v>
      </c>
      <c r="W77" s="62">
        <v>0</v>
      </c>
      <c r="X77" s="62">
        <v>0</v>
      </c>
      <c r="Y77" s="62">
        <v>0</v>
      </c>
      <c r="Z77" s="62">
        <v>0</v>
      </c>
      <c r="AA77" s="62">
        <v>0</v>
      </c>
      <c r="AB77" s="297">
        <v>0</v>
      </c>
      <c r="AC77" s="188">
        <v>0</v>
      </c>
    </row>
    <row r="78" spans="1:43" s="35" customFormat="1" x14ac:dyDescent="0.3">
      <c r="A78" s="77">
        <v>3224</v>
      </c>
      <c r="B78" s="37" t="s">
        <v>33</v>
      </c>
      <c r="C78" s="107">
        <v>4068.45</v>
      </c>
      <c r="D78" s="94">
        <v>434.71000000000004</v>
      </c>
      <c r="E78" s="94">
        <v>0</v>
      </c>
      <c r="F78" s="97">
        <v>0</v>
      </c>
      <c r="G78" s="97">
        <v>0</v>
      </c>
      <c r="H78" s="59">
        <v>0</v>
      </c>
      <c r="I78" s="59">
        <v>0</v>
      </c>
      <c r="J78" s="101">
        <v>2300</v>
      </c>
      <c r="K78" s="101">
        <f>K79+K80+K81+K82</f>
        <v>1333.74</v>
      </c>
      <c r="L78" s="59">
        <v>0</v>
      </c>
      <c r="M78" s="101">
        <v>0</v>
      </c>
      <c r="N78" s="59">
        <v>0</v>
      </c>
      <c r="O78" s="101">
        <v>0</v>
      </c>
      <c r="P78" s="59">
        <v>0</v>
      </c>
      <c r="Q78" s="59">
        <v>0</v>
      </c>
      <c r="R78" s="59">
        <v>0</v>
      </c>
      <c r="S78" s="59">
        <v>0</v>
      </c>
      <c r="T78" s="59">
        <v>0</v>
      </c>
      <c r="U78" s="59">
        <v>0</v>
      </c>
      <c r="V78" s="59">
        <v>0</v>
      </c>
      <c r="W78" s="59">
        <v>0</v>
      </c>
      <c r="X78" s="59">
        <v>0</v>
      </c>
      <c r="Y78" s="59">
        <v>0</v>
      </c>
      <c r="Z78" s="59">
        <v>0</v>
      </c>
      <c r="AA78" s="59">
        <v>0</v>
      </c>
      <c r="AB78" s="296">
        <v>0</v>
      </c>
      <c r="AC78" s="197">
        <v>0</v>
      </c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</row>
    <row r="79" spans="1:43" s="30" customFormat="1" ht="36.75" x14ac:dyDescent="0.3">
      <c r="A79" s="79">
        <v>32241</v>
      </c>
      <c r="B79" s="41" t="s">
        <v>90</v>
      </c>
      <c r="C79" s="108">
        <v>2450</v>
      </c>
      <c r="D79" s="95">
        <v>150</v>
      </c>
      <c r="E79" s="95">
        <v>0</v>
      </c>
      <c r="F79" s="98">
        <v>0</v>
      </c>
      <c r="G79" s="98">
        <v>0</v>
      </c>
      <c r="H79" s="61">
        <v>0</v>
      </c>
      <c r="I79" s="61">
        <v>0</v>
      </c>
      <c r="J79" s="102">
        <v>1000</v>
      </c>
      <c r="K79" s="102">
        <v>1300</v>
      </c>
      <c r="L79" s="61">
        <v>0</v>
      </c>
      <c r="M79" s="102">
        <v>0</v>
      </c>
      <c r="N79" s="61">
        <v>0</v>
      </c>
      <c r="O79" s="102">
        <v>0</v>
      </c>
      <c r="P79" s="61">
        <v>0</v>
      </c>
      <c r="Q79" s="61">
        <v>0</v>
      </c>
      <c r="R79" s="61">
        <v>0</v>
      </c>
      <c r="S79" s="61">
        <v>0</v>
      </c>
      <c r="T79" s="61">
        <v>0</v>
      </c>
      <c r="U79" s="61">
        <v>0</v>
      </c>
      <c r="V79" s="61">
        <v>0</v>
      </c>
      <c r="W79" s="61">
        <v>0</v>
      </c>
      <c r="X79" s="61">
        <v>0</v>
      </c>
      <c r="Y79" s="61">
        <v>0</v>
      </c>
      <c r="Z79" s="61">
        <v>0</v>
      </c>
      <c r="AA79" s="61">
        <v>0</v>
      </c>
      <c r="AB79" s="301">
        <v>0</v>
      </c>
      <c r="AC79" s="198">
        <v>0</v>
      </c>
    </row>
    <row r="80" spans="1:43" s="30" customFormat="1" ht="36.75" customHeight="1" x14ac:dyDescent="0.3">
      <c r="A80" s="79">
        <v>32242</v>
      </c>
      <c r="B80" s="41" t="s">
        <v>151</v>
      </c>
      <c r="C80" s="108">
        <v>409.43000000000006</v>
      </c>
      <c r="D80" s="95">
        <v>109.43</v>
      </c>
      <c r="E80" s="95">
        <v>0</v>
      </c>
      <c r="F80" s="98">
        <v>0</v>
      </c>
      <c r="G80" s="98">
        <v>0</v>
      </c>
      <c r="H80" s="61">
        <v>0</v>
      </c>
      <c r="I80" s="61">
        <v>0</v>
      </c>
      <c r="J80" s="102">
        <v>500</v>
      </c>
      <c r="K80" s="102">
        <v>-200</v>
      </c>
      <c r="L80" s="61">
        <v>0</v>
      </c>
      <c r="M80" s="102">
        <v>0</v>
      </c>
      <c r="N80" s="61">
        <v>0</v>
      </c>
      <c r="O80" s="102">
        <v>0</v>
      </c>
      <c r="P80" s="61">
        <v>0</v>
      </c>
      <c r="Q80" s="61">
        <v>0</v>
      </c>
      <c r="R80" s="61">
        <v>0</v>
      </c>
      <c r="S80" s="61">
        <v>0</v>
      </c>
      <c r="T80" s="61">
        <v>0</v>
      </c>
      <c r="U80" s="61">
        <v>0</v>
      </c>
      <c r="V80" s="61">
        <v>0</v>
      </c>
      <c r="W80" s="61">
        <v>0</v>
      </c>
      <c r="X80" s="61">
        <v>0</v>
      </c>
      <c r="Y80" s="61">
        <v>0</v>
      </c>
      <c r="Z80" s="61">
        <v>0</v>
      </c>
      <c r="AA80" s="61">
        <v>0</v>
      </c>
      <c r="AB80" s="301">
        <v>0</v>
      </c>
      <c r="AC80" s="198">
        <v>0</v>
      </c>
    </row>
    <row r="81" spans="1:43" s="30" customFormat="1" ht="36.75" customHeight="1" x14ac:dyDescent="0.3">
      <c r="A81" s="79">
        <v>32243</v>
      </c>
      <c r="B81" s="41" t="s">
        <v>170</v>
      </c>
      <c r="C81" s="108">
        <v>68.739999999999995</v>
      </c>
      <c r="D81" s="95">
        <v>35</v>
      </c>
      <c r="E81" s="95">
        <v>0</v>
      </c>
      <c r="F81" s="98">
        <v>0</v>
      </c>
      <c r="G81" s="98">
        <v>0</v>
      </c>
      <c r="H81" s="61">
        <v>0</v>
      </c>
      <c r="I81" s="61">
        <v>0</v>
      </c>
      <c r="J81" s="102">
        <v>100</v>
      </c>
      <c r="K81" s="102">
        <v>-66.260000000000005</v>
      </c>
      <c r="L81" s="61">
        <v>0</v>
      </c>
      <c r="M81" s="102">
        <v>0</v>
      </c>
      <c r="N81" s="61">
        <v>0</v>
      </c>
      <c r="O81" s="102">
        <v>0</v>
      </c>
      <c r="P81" s="61">
        <v>0</v>
      </c>
      <c r="Q81" s="61">
        <v>0</v>
      </c>
      <c r="R81" s="61">
        <v>0</v>
      </c>
      <c r="S81" s="61">
        <v>0</v>
      </c>
      <c r="T81" s="61">
        <v>0</v>
      </c>
      <c r="U81" s="61">
        <v>0</v>
      </c>
      <c r="V81" s="61">
        <v>0</v>
      </c>
      <c r="W81" s="61">
        <v>0</v>
      </c>
      <c r="X81" s="61">
        <v>0</v>
      </c>
      <c r="Y81" s="61">
        <v>0</v>
      </c>
      <c r="Z81" s="61">
        <v>0</v>
      </c>
      <c r="AA81" s="61">
        <v>0</v>
      </c>
      <c r="AB81" s="301">
        <v>0</v>
      </c>
      <c r="AC81" s="198">
        <v>0</v>
      </c>
    </row>
    <row r="82" spans="1:43" s="30" customFormat="1" ht="36.75" x14ac:dyDescent="0.3">
      <c r="A82" s="79">
        <v>32244</v>
      </c>
      <c r="B82" s="41" t="s">
        <v>91</v>
      </c>
      <c r="C82" s="108">
        <v>1140.28</v>
      </c>
      <c r="D82" s="95">
        <v>140.28</v>
      </c>
      <c r="E82" s="95">
        <v>0</v>
      </c>
      <c r="F82" s="98">
        <v>0</v>
      </c>
      <c r="G82" s="98">
        <v>0</v>
      </c>
      <c r="H82" s="61">
        <v>0</v>
      </c>
      <c r="I82" s="61">
        <v>0</v>
      </c>
      <c r="J82" s="102">
        <v>700</v>
      </c>
      <c r="K82" s="102">
        <v>300</v>
      </c>
      <c r="L82" s="61">
        <v>0</v>
      </c>
      <c r="M82" s="102">
        <v>0</v>
      </c>
      <c r="N82" s="61">
        <v>0</v>
      </c>
      <c r="O82" s="102">
        <v>0</v>
      </c>
      <c r="P82" s="61">
        <v>0</v>
      </c>
      <c r="Q82" s="61">
        <v>0</v>
      </c>
      <c r="R82" s="61">
        <v>0</v>
      </c>
      <c r="S82" s="61">
        <v>0</v>
      </c>
      <c r="T82" s="61">
        <v>0</v>
      </c>
      <c r="U82" s="61">
        <v>0</v>
      </c>
      <c r="V82" s="61">
        <v>0</v>
      </c>
      <c r="W82" s="61">
        <v>0</v>
      </c>
      <c r="X82" s="61">
        <v>0</v>
      </c>
      <c r="Y82" s="61">
        <v>0</v>
      </c>
      <c r="Z82" s="61">
        <v>0</v>
      </c>
      <c r="AA82" s="61">
        <v>0</v>
      </c>
      <c r="AB82" s="301">
        <v>0</v>
      </c>
      <c r="AC82" s="198">
        <v>0</v>
      </c>
    </row>
    <row r="83" spans="1:43" s="35" customFormat="1" ht="27" customHeight="1" x14ac:dyDescent="0.3">
      <c r="A83" s="77">
        <v>3225</v>
      </c>
      <c r="B83" s="37" t="s">
        <v>34</v>
      </c>
      <c r="C83" s="107">
        <v>2700</v>
      </c>
      <c r="D83" s="94">
        <v>0</v>
      </c>
      <c r="E83" s="94">
        <v>0</v>
      </c>
      <c r="F83" s="97">
        <v>0</v>
      </c>
      <c r="G83" s="97">
        <v>0</v>
      </c>
      <c r="H83" s="59">
        <v>0</v>
      </c>
      <c r="I83" s="59">
        <v>0</v>
      </c>
      <c r="J83" s="101">
        <v>1500</v>
      </c>
      <c r="K83" s="101">
        <f>K84</f>
        <v>600</v>
      </c>
      <c r="L83" s="59">
        <v>0</v>
      </c>
      <c r="M83" s="101">
        <f>M84</f>
        <v>600</v>
      </c>
      <c r="N83" s="59">
        <v>0</v>
      </c>
      <c r="O83" s="101">
        <v>0</v>
      </c>
      <c r="P83" s="59">
        <v>0</v>
      </c>
      <c r="Q83" s="59">
        <v>0</v>
      </c>
      <c r="R83" s="59">
        <v>0</v>
      </c>
      <c r="S83" s="59">
        <v>0</v>
      </c>
      <c r="T83" s="59">
        <v>0</v>
      </c>
      <c r="U83" s="59">
        <v>0</v>
      </c>
      <c r="V83" s="59">
        <v>0</v>
      </c>
      <c r="W83" s="59">
        <v>0</v>
      </c>
      <c r="X83" s="59">
        <v>0</v>
      </c>
      <c r="Y83" s="59">
        <v>0</v>
      </c>
      <c r="Z83" s="59">
        <v>0</v>
      </c>
      <c r="AA83" s="59">
        <v>0</v>
      </c>
      <c r="AB83" s="296">
        <v>0</v>
      </c>
      <c r="AC83" s="197">
        <v>0</v>
      </c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</row>
    <row r="84" spans="1:43" ht="24" customHeight="1" x14ac:dyDescent="0.3">
      <c r="A84" s="78">
        <v>32251</v>
      </c>
      <c r="B84" s="39" t="s">
        <v>211</v>
      </c>
      <c r="C84" s="108">
        <v>2700</v>
      </c>
      <c r="D84" s="58">
        <v>0</v>
      </c>
      <c r="E84" s="58">
        <v>0</v>
      </c>
      <c r="F84" s="62">
        <v>0</v>
      </c>
      <c r="G84" s="62">
        <v>0</v>
      </c>
      <c r="H84" s="62">
        <v>0</v>
      </c>
      <c r="I84" s="62">
        <v>0</v>
      </c>
      <c r="J84" s="102">
        <v>1500</v>
      </c>
      <c r="K84" s="102">
        <v>600</v>
      </c>
      <c r="L84" s="62">
        <v>0</v>
      </c>
      <c r="M84" s="102">
        <v>600</v>
      </c>
      <c r="N84" s="62">
        <v>0</v>
      </c>
      <c r="O84" s="10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2">
        <v>0</v>
      </c>
      <c r="AB84" s="297">
        <v>0</v>
      </c>
      <c r="AC84" s="188">
        <v>0</v>
      </c>
    </row>
    <row r="85" spans="1:43" ht="24" customHeight="1" x14ac:dyDescent="0.3">
      <c r="A85" s="78">
        <v>32252</v>
      </c>
      <c r="B85" s="39" t="s">
        <v>212</v>
      </c>
      <c r="C85" s="108">
        <v>0</v>
      </c>
      <c r="D85" s="58">
        <v>0</v>
      </c>
      <c r="E85" s="58">
        <v>0</v>
      </c>
      <c r="F85" s="62">
        <v>0</v>
      </c>
      <c r="G85" s="62">
        <v>0</v>
      </c>
      <c r="H85" s="62">
        <v>0</v>
      </c>
      <c r="I85" s="62">
        <v>0</v>
      </c>
      <c r="J85" s="102">
        <v>0</v>
      </c>
      <c r="K85" s="102">
        <v>0</v>
      </c>
      <c r="L85" s="62">
        <v>0</v>
      </c>
      <c r="M85" s="102">
        <v>0</v>
      </c>
      <c r="N85" s="62">
        <v>0</v>
      </c>
      <c r="O85" s="102">
        <v>0</v>
      </c>
      <c r="P85" s="62">
        <v>0</v>
      </c>
      <c r="Q85" s="62">
        <v>0</v>
      </c>
      <c r="R85" s="62">
        <v>0</v>
      </c>
      <c r="S85" s="62">
        <v>0</v>
      </c>
      <c r="T85" s="62">
        <v>0</v>
      </c>
      <c r="U85" s="62">
        <v>0</v>
      </c>
      <c r="V85" s="62">
        <v>0</v>
      </c>
      <c r="W85" s="62">
        <v>0</v>
      </c>
      <c r="X85" s="62">
        <v>0</v>
      </c>
      <c r="Y85" s="62">
        <v>0</v>
      </c>
      <c r="Z85" s="62">
        <v>0</v>
      </c>
      <c r="AA85" s="62">
        <v>0</v>
      </c>
      <c r="AB85" s="297">
        <v>0</v>
      </c>
      <c r="AC85" s="188">
        <v>0</v>
      </c>
    </row>
    <row r="86" spans="1:43" s="35" customFormat="1" x14ac:dyDescent="0.3">
      <c r="A86" s="77">
        <v>3227</v>
      </c>
      <c r="B86" s="42" t="s">
        <v>56</v>
      </c>
      <c r="C86" s="107">
        <v>200</v>
      </c>
      <c r="D86" s="94">
        <v>0</v>
      </c>
      <c r="E86" s="94">
        <v>0</v>
      </c>
      <c r="F86" s="97">
        <v>0</v>
      </c>
      <c r="G86" s="97">
        <v>0</v>
      </c>
      <c r="H86" s="59">
        <v>0</v>
      </c>
      <c r="I86" s="59">
        <v>0</v>
      </c>
      <c r="J86" s="101">
        <v>200</v>
      </c>
      <c r="K86" s="101">
        <v>0</v>
      </c>
      <c r="L86" s="59">
        <v>0</v>
      </c>
      <c r="M86" s="101">
        <v>0</v>
      </c>
      <c r="N86" s="59">
        <v>0</v>
      </c>
      <c r="O86" s="101">
        <v>0</v>
      </c>
      <c r="P86" s="59">
        <v>0</v>
      </c>
      <c r="Q86" s="59">
        <v>0</v>
      </c>
      <c r="R86" s="59">
        <v>0</v>
      </c>
      <c r="S86" s="59">
        <v>0</v>
      </c>
      <c r="T86" s="59">
        <v>0</v>
      </c>
      <c r="U86" s="59">
        <v>0</v>
      </c>
      <c r="V86" s="59">
        <v>0</v>
      </c>
      <c r="W86" s="59">
        <v>0</v>
      </c>
      <c r="X86" s="59">
        <v>0</v>
      </c>
      <c r="Y86" s="59">
        <v>0</v>
      </c>
      <c r="Z86" s="59">
        <v>0</v>
      </c>
      <c r="AA86" s="59">
        <v>0</v>
      </c>
      <c r="AB86" s="296">
        <v>0</v>
      </c>
      <c r="AC86" s="197">
        <v>0</v>
      </c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</row>
    <row r="87" spans="1:43" s="30" customFormat="1" ht="19.5" thickBot="1" x14ac:dyDescent="0.35">
      <c r="A87" s="80">
        <v>32271</v>
      </c>
      <c r="B87" s="151" t="s">
        <v>56</v>
      </c>
      <c r="C87" s="106">
        <v>200</v>
      </c>
      <c r="D87" s="121">
        <v>0</v>
      </c>
      <c r="E87" s="121">
        <v>0</v>
      </c>
      <c r="F87" s="96">
        <v>0</v>
      </c>
      <c r="G87" s="96">
        <v>0</v>
      </c>
      <c r="H87" s="60">
        <v>0</v>
      </c>
      <c r="I87" s="60">
        <v>0</v>
      </c>
      <c r="J87" s="104">
        <v>200</v>
      </c>
      <c r="K87" s="104">
        <v>0</v>
      </c>
      <c r="L87" s="60">
        <v>0</v>
      </c>
      <c r="M87" s="104">
        <v>0</v>
      </c>
      <c r="N87" s="60">
        <v>0</v>
      </c>
      <c r="O87" s="104">
        <v>0</v>
      </c>
      <c r="P87" s="60">
        <v>0</v>
      </c>
      <c r="Q87" s="60">
        <v>0</v>
      </c>
      <c r="R87" s="60">
        <v>0</v>
      </c>
      <c r="S87" s="60">
        <v>0</v>
      </c>
      <c r="T87" s="60">
        <v>0</v>
      </c>
      <c r="U87" s="60">
        <v>0</v>
      </c>
      <c r="V87" s="60">
        <v>0</v>
      </c>
      <c r="W87" s="60">
        <v>0</v>
      </c>
      <c r="X87" s="60">
        <v>0</v>
      </c>
      <c r="Y87" s="60">
        <v>0</v>
      </c>
      <c r="Z87" s="60">
        <v>0</v>
      </c>
      <c r="AA87" s="60">
        <v>0</v>
      </c>
      <c r="AB87" s="302">
        <v>0</v>
      </c>
      <c r="AC87" s="272">
        <v>0</v>
      </c>
    </row>
    <row r="88" spans="1:43" s="31" customFormat="1" ht="19.5" thickBot="1" x14ac:dyDescent="0.35">
      <c r="A88" s="64">
        <v>323</v>
      </c>
      <c r="B88" s="65" t="s">
        <v>4</v>
      </c>
      <c r="C88" s="119">
        <v>149183.15999999997</v>
      </c>
      <c r="D88" s="137">
        <v>28528.1</v>
      </c>
      <c r="E88" s="137">
        <f>E89+E100+E120+E126</f>
        <v>2375.44</v>
      </c>
      <c r="F88" s="153">
        <v>18750</v>
      </c>
      <c r="G88" s="153">
        <f>G95</f>
        <v>2361.34</v>
      </c>
      <c r="H88" s="154">
        <v>1000</v>
      </c>
      <c r="I88" s="154">
        <f>I100+I130</f>
        <v>2000</v>
      </c>
      <c r="J88" s="120">
        <v>60500</v>
      </c>
      <c r="K88" s="120">
        <f>K89+K95+K100+K105+K111+K117+K120+K126+K130</f>
        <v>2781.83</v>
      </c>
      <c r="L88" s="154">
        <v>0</v>
      </c>
      <c r="M88" s="120">
        <f>M95+M100+M130</f>
        <v>6778.29</v>
      </c>
      <c r="N88" s="154">
        <v>0</v>
      </c>
      <c r="O88" s="120">
        <f>O95</f>
        <v>359.41</v>
      </c>
      <c r="P88" s="154">
        <v>0</v>
      </c>
      <c r="Q88" s="92">
        <v>25300</v>
      </c>
      <c r="R88" s="92">
        <f>R120</f>
        <v>-8500</v>
      </c>
      <c r="S88" s="154">
        <v>0</v>
      </c>
      <c r="T88" s="154">
        <v>0</v>
      </c>
      <c r="U88" s="154">
        <v>0</v>
      </c>
      <c r="V88" s="154">
        <v>6618.75</v>
      </c>
      <c r="W88" s="154">
        <f>W100</f>
        <v>330</v>
      </c>
      <c r="X88" s="154">
        <v>0</v>
      </c>
      <c r="Y88" s="154">
        <v>0</v>
      </c>
      <c r="Z88" s="154">
        <v>0</v>
      </c>
      <c r="AA88" s="154">
        <v>0</v>
      </c>
      <c r="AB88" s="303">
        <v>0</v>
      </c>
      <c r="AC88" s="273">
        <v>0</v>
      </c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</row>
    <row r="89" spans="1:43" s="35" customFormat="1" x14ac:dyDescent="0.3">
      <c r="A89" s="139">
        <v>3231</v>
      </c>
      <c r="B89" s="152" t="s">
        <v>35</v>
      </c>
      <c r="C89" s="141">
        <v>11288.96</v>
      </c>
      <c r="D89" s="142">
        <v>4800</v>
      </c>
      <c r="E89" s="142">
        <f>E90+E94</f>
        <v>-391.03999999999996</v>
      </c>
      <c r="F89" s="149">
        <v>0</v>
      </c>
      <c r="G89" s="149">
        <v>0</v>
      </c>
      <c r="H89" s="150">
        <v>0</v>
      </c>
      <c r="I89" s="150">
        <v>0</v>
      </c>
      <c r="J89" s="145">
        <v>6000</v>
      </c>
      <c r="K89" s="145">
        <f>K92+K93+K94</f>
        <v>880</v>
      </c>
      <c r="L89" s="150">
        <v>0</v>
      </c>
      <c r="M89" s="145">
        <v>0</v>
      </c>
      <c r="N89" s="150">
        <v>0</v>
      </c>
      <c r="O89" s="145">
        <v>0</v>
      </c>
      <c r="P89" s="150">
        <v>0</v>
      </c>
      <c r="Q89" s="150">
        <v>0</v>
      </c>
      <c r="R89" s="150">
        <v>0</v>
      </c>
      <c r="S89" s="150">
        <v>0</v>
      </c>
      <c r="T89" s="150">
        <v>0</v>
      </c>
      <c r="U89" s="150">
        <v>0</v>
      </c>
      <c r="V89" s="150">
        <v>0</v>
      </c>
      <c r="W89" s="150">
        <v>0</v>
      </c>
      <c r="X89" s="150">
        <v>0</v>
      </c>
      <c r="Y89" s="150">
        <v>0</v>
      </c>
      <c r="Z89" s="150">
        <v>0</v>
      </c>
      <c r="AA89" s="150">
        <v>0</v>
      </c>
      <c r="AB89" s="300">
        <v>0</v>
      </c>
      <c r="AC89" s="271">
        <v>0</v>
      </c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</row>
    <row r="90" spans="1:43" x14ac:dyDescent="0.3">
      <c r="A90" s="78">
        <v>32311</v>
      </c>
      <c r="B90" s="38" t="s">
        <v>88</v>
      </c>
      <c r="C90" s="108">
        <v>2908.96</v>
      </c>
      <c r="D90" s="58">
        <v>900</v>
      </c>
      <c r="E90" s="58">
        <v>208.96</v>
      </c>
      <c r="F90" s="62">
        <v>0</v>
      </c>
      <c r="G90" s="62">
        <v>0</v>
      </c>
      <c r="H90" s="62">
        <v>0</v>
      </c>
      <c r="I90" s="62">
        <v>0</v>
      </c>
      <c r="J90" s="102">
        <v>1800</v>
      </c>
      <c r="K90" s="102">
        <v>0</v>
      </c>
      <c r="L90" s="62">
        <v>0</v>
      </c>
      <c r="M90" s="102">
        <v>0</v>
      </c>
      <c r="N90" s="62">
        <v>0</v>
      </c>
      <c r="O90" s="10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2">
        <v>0</v>
      </c>
      <c r="AB90" s="297">
        <v>0</v>
      </c>
      <c r="AC90" s="188">
        <v>0</v>
      </c>
    </row>
    <row r="91" spans="1:43" x14ac:dyDescent="0.3">
      <c r="A91" s="78">
        <v>32312</v>
      </c>
      <c r="B91" s="38" t="s">
        <v>134</v>
      </c>
      <c r="C91" s="108">
        <v>0</v>
      </c>
      <c r="D91" s="58">
        <v>0</v>
      </c>
      <c r="E91" s="58">
        <v>0</v>
      </c>
      <c r="F91" s="62">
        <v>0</v>
      </c>
      <c r="G91" s="62">
        <v>0</v>
      </c>
      <c r="H91" s="62">
        <v>0</v>
      </c>
      <c r="I91" s="62">
        <v>0</v>
      </c>
      <c r="J91" s="102">
        <v>0</v>
      </c>
      <c r="K91" s="102">
        <v>0</v>
      </c>
      <c r="L91" s="62">
        <v>0</v>
      </c>
      <c r="M91" s="102">
        <v>0</v>
      </c>
      <c r="N91" s="62">
        <v>0</v>
      </c>
      <c r="O91" s="102">
        <v>0</v>
      </c>
      <c r="P91" s="62">
        <v>0</v>
      </c>
      <c r="Q91" s="62">
        <v>0</v>
      </c>
      <c r="R91" s="62">
        <v>0</v>
      </c>
      <c r="S91" s="62">
        <v>0</v>
      </c>
      <c r="T91" s="62">
        <v>0</v>
      </c>
      <c r="U91" s="62">
        <v>0</v>
      </c>
      <c r="V91" s="62">
        <v>0</v>
      </c>
      <c r="W91" s="62">
        <v>0</v>
      </c>
      <c r="X91" s="62">
        <v>0</v>
      </c>
      <c r="Y91" s="62">
        <v>0</v>
      </c>
      <c r="Z91" s="62">
        <v>0</v>
      </c>
      <c r="AA91" s="62">
        <v>0</v>
      </c>
      <c r="AB91" s="297">
        <v>0</v>
      </c>
      <c r="AC91" s="188">
        <v>0</v>
      </c>
    </row>
    <row r="92" spans="1:43" x14ac:dyDescent="0.3">
      <c r="A92" s="78">
        <v>32313</v>
      </c>
      <c r="B92" s="38" t="s">
        <v>89</v>
      </c>
      <c r="C92" s="108">
        <v>1900</v>
      </c>
      <c r="D92" s="58">
        <v>400</v>
      </c>
      <c r="E92" s="58">
        <v>0</v>
      </c>
      <c r="F92" s="62">
        <v>0</v>
      </c>
      <c r="G92" s="62">
        <v>0</v>
      </c>
      <c r="H92" s="62">
        <v>0</v>
      </c>
      <c r="I92" s="62">
        <v>0</v>
      </c>
      <c r="J92" s="102">
        <v>1000</v>
      </c>
      <c r="K92" s="102">
        <v>500</v>
      </c>
      <c r="L92" s="62">
        <v>0</v>
      </c>
      <c r="M92" s="102">
        <v>0</v>
      </c>
      <c r="N92" s="62">
        <v>0</v>
      </c>
      <c r="O92" s="102">
        <v>0</v>
      </c>
      <c r="P92" s="62">
        <v>0</v>
      </c>
      <c r="Q92" s="62">
        <v>0</v>
      </c>
      <c r="R92" s="62">
        <v>0</v>
      </c>
      <c r="S92" s="62">
        <v>0</v>
      </c>
      <c r="T92" s="62">
        <v>0</v>
      </c>
      <c r="U92" s="62">
        <v>0</v>
      </c>
      <c r="V92" s="62">
        <v>0</v>
      </c>
      <c r="W92" s="62">
        <v>0</v>
      </c>
      <c r="X92" s="62">
        <v>0</v>
      </c>
      <c r="Y92" s="62">
        <v>0</v>
      </c>
      <c r="Z92" s="62">
        <v>0</v>
      </c>
      <c r="AA92" s="62">
        <v>0</v>
      </c>
      <c r="AB92" s="297">
        <v>0</v>
      </c>
      <c r="AC92" s="188">
        <v>0</v>
      </c>
    </row>
    <row r="93" spans="1:43" x14ac:dyDescent="0.3">
      <c r="A93" s="78">
        <v>32314</v>
      </c>
      <c r="B93" s="38" t="s">
        <v>133</v>
      </c>
      <c r="C93" s="108">
        <v>1600</v>
      </c>
      <c r="D93" s="58">
        <v>0</v>
      </c>
      <c r="E93" s="58">
        <v>0</v>
      </c>
      <c r="F93" s="62">
        <v>0</v>
      </c>
      <c r="G93" s="62">
        <v>0</v>
      </c>
      <c r="H93" s="62">
        <v>0</v>
      </c>
      <c r="I93" s="62">
        <v>0</v>
      </c>
      <c r="J93" s="102">
        <v>700</v>
      </c>
      <c r="K93" s="102">
        <v>900</v>
      </c>
      <c r="L93" s="62">
        <v>0</v>
      </c>
      <c r="M93" s="102">
        <v>0</v>
      </c>
      <c r="N93" s="62">
        <v>0</v>
      </c>
      <c r="O93" s="102">
        <v>0</v>
      </c>
      <c r="P93" s="62">
        <v>0</v>
      </c>
      <c r="Q93" s="62">
        <v>0</v>
      </c>
      <c r="R93" s="62">
        <v>0</v>
      </c>
      <c r="S93" s="62">
        <v>0</v>
      </c>
      <c r="T93" s="62">
        <v>0</v>
      </c>
      <c r="U93" s="62">
        <v>0</v>
      </c>
      <c r="V93" s="62">
        <v>0</v>
      </c>
      <c r="W93" s="62">
        <v>0</v>
      </c>
      <c r="X93" s="62">
        <v>0</v>
      </c>
      <c r="Y93" s="62">
        <v>0</v>
      </c>
      <c r="Z93" s="62">
        <v>0</v>
      </c>
      <c r="AA93" s="62">
        <v>0</v>
      </c>
      <c r="AB93" s="297">
        <v>0</v>
      </c>
      <c r="AC93" s="188">
        <v>0</v>
      </c>
    </row>
    <row r="94" spans="1:43" x14ac:dyDescent="0.3">
      <c r="A94" s="78">
        <v>32319</v>
      </c>
      <c r="B94" s="38" t="s">
        <v>132</v>
      </c>
      <c r="C94" s="108">
        <v>4880</v>
      </c>
      <c r="D94" s="58">
        <v>3500</v>
      </c>
      <c r="E94" s="58">
        <v>-600</v>
      </c>
      <c r="F94" s="62">
        <v>0</v>
      </c>
      <c r="G94" s="62">
        <v>0</v>
      </c>
      <c r="H94" s="62">
        <v>0</v>
      </c>
      <c r="I94" s="62">
        <v>0</v>
      </c>
      <c r="J94" s="102">
        <v>2500</v>
      </c>
      <c r="K94" s="102">
        <v>-520</v>
      </c>
      <c r="L94" s="62">
        <v>0</v>
      </c>
      <c r="M94" s="102">
        <v>0</v>
      </c>
      <c r="N94" s="62">
        <v>0</v>
      </c>
      <c r="O94" s="102">
        <v>0</v>
      </c>
      <c r="P94" s="62">
        <v>0</v>
      </c>
      <c r="Q94" s="62">
        <v>0</v>
      </c>
      <c r="R94" s="62">
        <v>0</v>
      </c>
      <c r="S94" s="62">
        <v>0</v>
      </c>
      <c r="T94" s="62">
        <v>0</v>
      </c>
      <c r="U94" s="62">
        <v>0</v>
      </c>
      <c r="V94" s="62">
        <v>0</v>
      </c>
      <c r="W94" s="62">
        <v>0</v>
      </c>
      <c r="X94" s="62">
        <v>0</v>
      </c>
      <c r="Y94" s="62">
        <v>0</v>
      </c>
      <c r="Z94" s="62">
        <v>0</v>
      </c>
      <c r="AA94" s="62">
        <v>0</v>
      </c>
      <c r="AB94" s="297">
        <v>0</v>
      </c>
      <c r="AC94" s="188">
        <v>0</v>
      </c>
    </row>
    <row r="95" spans="1:43" s="35" customFormat="1" x14ac:dyDescent="0.3">
      <c r="A95" s="77">
        <v>3232</v>
      </c>
      <c r="B95" s="36" t="s">
        <v>36</v>
      </c>
      <c r="C95" s="107">
        <v>24756.04</v>
      </c>
      <c r="D95" s="94">
        <v>3765.29</v>
      </c>
      <c r="E95" s="94">
        <v>0</v>
      </c>
      <c r="F95" s="97">
        <v>2150</v>
      </c>
      <c r="G95" s="97">
        <f>G96</f>
        <v>2361.34</v>
      </c>
      <c r="H95" s="59">
        <v>0</v>
      </c>
      <c r="I95" s="59">
        <v>0</v>
      </c>
      <c r="J95" s="101">
        <v>12700</v>
      </c>
      <c r="K95" s="101">
        <f>K96+K97+K98+K99</f>
        <v>530</v>
      </c>
      <c r="L95" s="59">
        <v>0</v>
      </c>
      <c r="M95" s="101">
        <f>M97</f>
        <v>520</v>
      </c>
      <c r="N95" s="59">
        <v>0</v>
      </c>
      <c r="O95" s="101">
        <f>O98</f>
        <v>359.41</v>
      </c>
      <c r="P95" s="59">
        <v>0</v>
      </c>
      <c r="Q95" s="59">
        <v>0</v>
      </c>
      <c r="R95" s="59">
        <v>0</v>
      </c>
      <c r="S95" s="59">
        <v>0</v>
      </c>
      <c r="T95" s="59">
        <v>0</v>
      </c>
      <c r="U95" s="59">
        <v>0</v>
      </c>
      <c r="V95" s="59">
        <v>2370</v>
      </c>
      <c r="W95" s="59">
        <v>0</v>
      </c>
      <c r="X95" s="59">
        <v>0</v>
      </c>
      <c r="Y95" s="59">
        <v>0</v>
      </c>
      <c r="Z95" s="59">
        <v>0</v>
      </c>
      <c r="AA95" s="59">
        <v>0</v>
      </c>
      <c r="AB95" s="296">
        <v>0</v>
      </c>
      <c r="AC95" s="197">
        <v>0</v>
      </c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</row>
    <row r="96" spans="1:43" s="30" customFormat="1" x14ac:dyDescent="0.3">
      <c r="A96" s="79">
        <v>32321</v>
      </c>
      <c r="B96" s="40" t="s">
        <v>94</v>
      </c>
      <c r="C96" s="108">
        <v>3261.34</v>
      </c>
      <c r="D96" s="95">
        <v>500</v>
      </c>
      <c r="E96" s="95">
        <v>0</v>
      </c>
      <c r="F96" s="98">
        <v>0</v>
      </c>
      <c r="G96" s="98">
        <v>2361.34</v>
      </c>
      <c r="H96" s="61">
        <v>0</v>
      </c>
      <c r="I96" s="61">
        <v>0</v>
      </c>
      <c r="J96" s="102">
        <v>1000</v>
      </c>
      <c r="K96" s="102">
        <v>-600</v>
      </c>
      <c r="L96" s="61">
        <v>0</v>
      </c>
      <c r="M96" s="102">
        <v>0</v>
      </c>
      <c r="N96" s="61">
        <v>0</v>
      </c>
      <c r="O96" s="102">
        <v>0</v>
      </c>
      <c r="P96" s="61">
        <v>0</v>
      </c>
      <c r="Q96" s="61">
        <v>0</v>
      </c>
      <c r="R96" s="61">
        <v>0</v>
      </c>
      <c r="S96" s="61">
        <v>0</v>
      </c>
      <c r="T96" s="61">
        <v>0</v>
      </c>
      <c r="U96" s="61">
        <v>0</v>
      </c>
      <c r="V96" s="61">
        <v>0</v>
      </c>
      <c r="W96" s="61">
        <v>0</v>
      </c>
      <c r="X96" s="61">
        <v>0</v>
      </c>
      <c r="Y96" s="61">
        <v>0</v>
      </c>
      <c r="Z96" s="61">
        <v>0</v>
      </c>
      <c r="AA96" s="61">
        <v>0</v>
      </c>
      <c r="AB96" s="301">
        <v>0</v>
      </c>
      <c r="AC96" s="198">
        <v>0</v>
      </c>
    </row>
    <row r="97" spans="1:43" s="30" customFormat="1" ht="18" customHeight="1" x14ac:dyDescent="0.3">
      <c r="A97" s="79">
        <v>32322</v>
      </c>
      <c r="B97" s="40" t="s">
        <v>95</v>
      </c>
      <c r="C97" s="108">
        <v>16325.29</v>
      </c>
      <c r="D97" s="95">
        <v>2685.29</v>
      </c>
      <c r="E97" s="95">
        <v>0</v>
      </c>
      <c r="F97" s="98">
        <v>2150</v>
      </c>
      <c r="G97" s="98">
        <v>0</v>
      </c>
      <c r="H97" s="61">
        <v>0</v>
      </c>
      <c r="I97" s="61">
        <v>0</v>
      </c>
      <c r="J97" s="102">
        <v>8000</v>
      </c>
      <c r="K97" s="102">
        <v>600</v>
      </c>
      <c r="L97" s="61">
        <v>0</v>
      </c>
      <c r="M97" s="102">
        <v>520</v>
      </c>
      <c r="N97" s="61">
        <v>0</v>
      </c>
      <c r="O97" s="102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2370</v>
      </c>
      <c r="W97" s="61">
        <v>0</v>
      </c>
      <c r="X97" s="61">
        <v>0</v>
      </c>
      <c r="Y97" s="61">
        <v>0</v>
      </c>
      <c r="Z97" s="61">
        <v>0</v>
      </c>
      <c r="AA97" s="61">
        <v>0</v>
      </c>
      <c r="AB97" s="301">
        <v>0</v>
      </c>
      <c r="AC97" s="198">
        <v>0</v>
      </c>
    </row>
    <row r="98" spans="1:43" s="30" customFormat="1" x14ac:dyDescent="0.3">
      <c r="A98" s="79">
        <v>32323</v>
      </c>
      <c r="B98" s="40" t="s">
        <v>96</v>
      </c>
      <c r="C98" s="108">
        <v>789.41000000000008</v>
      </c>
      <c r="D98" s="61">
        <v>0</v>
      </c>
      <c r="E98" s="61">
        <v>0</v>
      </c>
      <c r="F98" s="98">
        <v>0</v>
      </c>
      <c r="G98" s="98">
        <v>0</v>
      </c>
      <c r="H98" s="61">
        <v>0</v>
      </c>
      <c r="I98" s="61">
        <v>0</v>
      </c>
      <c r="J98" s="102">
        <v>700</v>
      </c>
      <c r="K98" s="102">
        <v>-270</v>
      </c>
      <c r="L98" s="61">
        <v>0</v>
      </c>
      <c r="M98" s="102">
        <v>0</v>
      </c>
      <c r="N98" s="61">
        <v>0</v>
      </c>
      <c r="O98" s="102">
        <v>359.41</v>
      </c>
      <c r="P98" s="61">
        <v>0</v>
      </c>
      <c r="Q98" s="61">
        <v>0</v>
      </c>
      <c r="R98" s="61">
        <v>0</v>
      </c>
      <c r="S98" s="61">
        <v>0</v>
      </c>
      <c r="T98" s="61">
        <v>0</v>
      </c>
      <c r="U98" s="61">
        <v>0</v>
      </c>
      <c r="V98" s="61">
        <v>0</v>
      </c>
      <c r="W98" s="61">
        <v>0</v>
      </c>
      <c r="X98" s="61">
        <v>0</v>
      </c>
      <c r="Y98" s="61">
        <v>0</v>
      </c>
      <c r="Z98" s="61">
        <v>0</v>
      </c>
      <c r="AA98" s="61">
        <v>0</v>
      </c>
      <c r="AB98" s="301">
        <v>0</v>
      </c>
      <c r="AC98" s="198">
        <v>0</v>
      </c>
    </row>
    <row r="99" spans="1:43" s="30" customFormat="1" x14ac:dyDescent="0.3">
      <c r="A99" s="79">
        <v>32329</v>
      </c>
      <c r="B99" s="40" t="s">
        <v>137</v>
      </c>
      <c r="C99" s="108">
        <v>4380</v>
      </c>
      <c r="D99" s="61">
        <v>580</v>
      </c>
      <c r="E99" s="61">
        <v>0</v>
      </c>
      <c r="F99" s="98">
        <v>0</v>
      </c>
      <c r="G99" s="98">
        <v>0</v>
      </c>
      <c r="H99" s="61">
        <v>0</v>
      </c>
      <c r="I99" s="61">
        <v>0</v>
      </c>
      <c r="J99" s="102">
        <v>3000</v>
      </c>
      <c r="K99" s="102">
        <v>800</v>
      </c>
      <c r="L99" s="61">
        <v>0</v>
      </c>
      <c r="M99" s="102">
        <v>0</v>
      </c>
      <c r="N99" s="61">
        <v>0</v>
      </c>
      <c r="O99" s="102">
        <v>0</v>
      </c>
      <c r="P99" s="61">
        <v>0</v>
      </c>
      <c r="Q99" s="61">
        <v>0</v>
      </c>
      <c r="R99" s="61">
        <v>0</v>
      </c>
      <c r="S99" s="61">
        <v>0</v>
      </c>
      <c r="T99" s="61">
        <v>0</v>
      </c>
      <c r="U99" s="61">
        <v>0</v>
      </c>
      <c r="V99" s="61">
        <v>0</v>
      </c>
      <c r="W99" s="61">
        <v>0</v>
      </c>
      <c r="X99" s="61">
        <v>0</v>
      </c>
      <c r="Y99" s="61">
        <v>0</v>
      </c>
      <c r="Z99" s="61">
        <v>0</v>
      </c>
      <c r="AA99" s="61">
        <v>0</v>
      </c>
      <c r="AB99" s="301">
        <v>0</v>
      </c>
      <c r="AC99" s="198">
        <v>0</v>
      </c>
    </row>
    <row r="100" spans="1:43" s="35" customFormat="1" x14ac:dyDescent="0.3">
      <c r="A100" s="77">
        <v>3233</v>
      </c>
      <c r="B100" s="36" t="s">
        <v>37</v>
      </c>
      <c r="C100" s="107">
        <v>23470.260000000002</v>
      </c>
      <c r="D100" s="59">
        <v>4775</v>
      </c>
      <c r="E100" s="59">
        <f>E101+E104</f>
        <v>1275</v>
      </c>
      <c r="F100" s="97">
        <v>0</v>
      </c>
      <c r="G100" s="97">
        <v>0</v>
      </c>
      <c r="H100" s="59">
        <v>750</v>
      </c>
      <c r="I100" s="59">
        <f>I104+I101</f>
        <v>1613.75</v>
      </c>
      <c r="J100" s="101">
        <v>8600</v>
      </c>
      <c r="K100" s="101">
        <f>K101+K102+K104</f>
        <v>1300</v>
      </c>
      <c r="L100" s="59">
        <v>0</v>
      </c>
      <c r="M100" s="101">
        <f>M101+M103+M104</f>
        <v>3452.76</v>
      </c>
      <c r="N100" s="59">
        <v>0</v>
      </c>
      <c r="O100" s="101">
        <v>0</v>
      </c>
      <c r="P100" s="59">
        <v>0</v>
      </c>
      <c r="Q100" s="59">
        <v>0</v>
      </c>
      <c r="R100" s="59">
        <v>0</v>
      </c>
      <c r="S100" s="59">
        <v>0</v>
      </c>
      <c r="T100" s="59">
        <v>0</v>
      </c>
      <c r="U100" s="59">
        <v>0</v>
      </c>
      <c r="V100" s="59">
        <v>1373.75</v>
      </c>
      <c r="W100" s="59">
        <f>W101</f>
        <v>330</v>
      </c>
      <c r="X100" s="59">
        <v>0</v>
      </c>
      <c r="Y100" s="59">
        <v>0</v>
      </c>
      <c r="Z100" s="59">
        <v>0</v>
      </c>
      <c r="AA100" s="59">
        <v>0</v>
      </c>
      <c r="AB100" s="296">
        <v>0</v>
      </c>
      <c r="AC100" s="197">
        <v>0</v>
      </c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</row>
    <row r="101" spans="1:43" s="30" customFormat="1" x14ac:dyDescent="0.3">
      <c r="A101" s="79">
        <v>32331</v>
      </c>
      <c r="B101" s="40" t="s">
        <v>148</v>
      </c>
      <c r="C101" s="108">
        <v>11050</v>
      </c>
      <c r="D101" s="61">
        <v>600</v>
      </c>
      <c r="E101" s="61">
        <v>1500</v>
      </c>
      <c r="F101" s="98">
        <v>0</v>
      </c>
      <c r="G101" s="98">
        <v>0</v>
      </c>
      <c r="H101" s="61">
        <v>650</v>
      </c>
      <c r="I101" s="61">
        <v>1000</v>
      </c>
      <c r="J101" s="103">
        <v>4000</v>
      </c>
      <c r="K101" s="103">
        <v>300</v>
      </c>
      <c r="L101" s="61">
        <v>0</v>
      </c>
      <c r="M101" s="103">
        <f>1500+1170</f>
        <v>2670</v>
      </c>
      <c r="N101" s="61">
        <v>0</v>
      </c>
      <c r="O101" s="103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0</v>
      </c>
      <c r="V101" s="61">
        <v>0</v>
      </c>
      <c r="W101" s="61">
        <v>330</v>
      </c>
      <c r="X101" s="61">
        <v>0</v>
      </c>
      <c r="Y101" s="61">
        <v>0</v>
      </c>
      <c r="Z101" s="61">
        <v>0</v>
      </c>
      <c r="AA101" s="61">
        <v>0</v>
      </c>
      <c r="AB101" s="301">
        <v>0</v>
      </c>
      <c r="AC101" s="198">
        <v>0</v>
      </c>
    </row>
    <row r="102" spans="1:43" x14ac:dyDescent="0.3">
      <c r="A102" s="78">
        <v>32332</v>
      </c>
      <c r="B102" s="38" t="s">
        <v>92</v>
      </c>
      <c r="C102" s="108">
        <v>1200</v>
      </c>
      <c r="D102" s="62">
        <v>100</v>
      </c>
      <c r="E102" s="62">
        <v>0</v>
      </c>
      <c r="F102" s="62">
        <v>0</v>
      </c>
      <c r="G102" s="62">
        <v>0</v>
      </c>
      <c r="H102" s="62">
        <v>100</v>
      </c>
      <c r="I102" s="62">
        <v>0</v>
      </c>
      <c r="J102" s="102">
        <v>300</v>
      </c>
      <c r="K102" s="102">
        <v>700</v>
      </c>
      <c r="L102" s="62">
        <v>0</v>
      </c>
      <c r="M102" s="10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2">
        <v>0</v>
      </c>
      <c r="AB102" s="297">
        <v>0</v>
      </c>
      <c r="AC102" s="188">
        <v>0</v>
      </c>
    </row>
    <row r="103" spans="1:43" x14ac:dyDescent="0.3">
      <c r="A103" s="78">
        <v>32334</v>
      </c>
      <c r="B103" s="38" t="s">
        <v>149</v>
      </c>
      <c r="C103" s="108">
        <v>5098.13</v>
      </c>
      <c r="D103" s="62">
        <v>200</v>
      </c>
      <c r="E103" s="62">
        <v>0</v>
      </c>
      <c r="F103" s="62">
        <v>0</v>
      </c>
      <c r="G103" s="62">
        <v>0</v>
      </c>
      <c r="H103" s="62">
        <v>0</v>
      </c>
      <c r="I103" s="62">
        <v>0</v>
      </c>
      <c r="J103" s="102">
        <v>3500</v>
      </c>
      <c r="K103" s="102">
        <v>0</v>
      </c>
      <c r="L103" s="62">
        <v>0</v>
      </c>
      <c r="M103" s="102">
        <v>24.38</v>
      </c>
      <c r="N103" s="62">
        <v>0</v>
      </c>
      <c r="O103" s="62">
        <v>0</v>
      </c>
      <c r="P103" s="62">
        <v>0</v>
      </c>
      <c r="Q103" s="62">
        <v>0</v>
      </c>
      <c r="R103" s="62">
        <v>0</v>
      </c>
      <c r="S103" s="62">
        <v>0</v>
      </c>
      <c r="T103" s="62">
        <v>0</v>
      </c>
      <c r="U103" s="62">
        <v>0</v>
      </c>
      <c r="V103" s="62">
        <v>1373.75</v>
      </c>
      <c r="W103" s="62">
        <v>0</v>
      </c>
      <c r="X103" s="62">
        <v>0</v>
      </c>
      <c r="Y103" s="62">
        <v>0</v>
      </c>
      <c r="Z103" s="62">
        <v>0</v>
      </c>
      <c r="AA103" s="62">
        <v>0</v>
      </c>
      <c r="AB103" s="297">
        <v>0</v>
      </c>
      <c r="AC103" s="188">
        <v>0</v>
      </c>
    </row>
    <row r="104" spans="1:43" x14ac:dyDescent="0.3">
      <c r="A104" s="78">
        <v>32339</v>
      </c>
      <c r="B104" s="38" t="s">
        <v>93</v>
      </c>
      <c r="C104" s="108">
        <v>6122.13</v>
      </c>
      <c r="D104" s="62">
        <v>3875</v>
      </c>
      <c r="E104" s="62">
        <v>-225</v>
      </c>
      <c r="F104" s="62">
        <v>0</v>
      </c>
      <c r="G104" s="62">
        <v>0</v>
      </c>
      <c r="H104" s="62">
        <v>0</v>
      </c>
      <c r="I104" s="62">
        <v>613.75</v>
      </c>
      <c r="J104" s="102">
        <v>800</v>
      </c>
      <c r="K104" s="102">
        <v>300</v>
      </c>
      <c r="L104" s="62">
        <v>0</v>
      </c>
      <c r="M104" s="102">
        <v>758.38</v>
      </c>
      <c r="N104" s="62">
        <v>0</v>
      </c>
      <c r="O104" s="62">
        <v>0</v>
      </c>
      <c r="P104" s="62">
        <v>0</v>
      </c>
      <c r="Q104" s="62">
        <v>0</v>
      </c>
      <c r="R104" s="62">
        <v>0</v>
      </c>
      <c r="S104" s="62">
        <v>0</v>
      </c>
      <c r="T104" s="62">
        <v>0</v>
      </c>
      <c r="U104" s="62">
        <v>0</v>
      </c>
      <c r="V104" s="62">
        <v>0</v>
      </c>
      <c r="W104" s="62">
        <v>0</v>
      </c>
      <c r="X104" s="62">
        <v>0</v>
      </c>
      <c r="Y104" s="62">
        <v>0</v>
      </c>
      <c r="Z104" s="62">
        <v>0</v>
      </c>
      <c r="AA104" s="62">
        <v>0</v>
      </c>
      <c r="AB104" s="297">
        <v>0</v>
      </c>
      <c r="AC104" s="188">
        <v>0</v>
      </c>
    </row>
    <row r="105" spans="1:43" s="35" customFormat="1" x14ac:dyDescent="0.3">
      <c r="A105" s="77">
        <v>3234</v>
      </c>
      <c r="B105" s="36" t="s">
        <v>38</v>
      </c>
      <c r="C105" s="107">
        <v>8787.5</v>
      </c>
      <c r="D105" s="59">
        <v>0</v>
      </c>
      <c r="E105" s="59">
        <v>0</v>
      </c>
      <c r="F105" s="97">
        <v>7000</v>
      </c>
      <c r="G105" s="97">
        <v>0</v>
      </c>
      <c r="H105" s="59">
        <v>0</v>
      </c>
      <c r="I105" s="59">
        <v>0</v>
      </c>
      <c r="J105" s="101">
        <v>1400</v>
      </c>
      <c r="K105" s="101">
        <f>K107+K108</f>
        <v>387.5</v>
      </c>
      <c r="L105" s="59">
        <v>0</v>
      </c>
      <c r="M105" s="101">
        <v>0</v>
      </c>
      <c r="N105" s="59">
        <v>0</v>
      </c>
      <c r="O105" s="59">
        <v>0</v>
      </c>
      <c r="P105" s="59">
        <v>0</v>
      </c>
      <c r="Q105" s="59">
        <v>0</v>
      </c>
      <c r="R105" s="59">
        <v>0</v>
      </c>
      <c r="S105" s="59">
        <v>0</v>
      </c>
      <c r="T105" s="59">
        <v>0</v>
      </c>
      <c r="U105" s="59">
        <v>0</v>
      </c>
      <c r="V105" s="59">
        <v>0</v>
      </c>
      <c r="W105" s="59">
        <v>0</v>
      </c>
      <c r="X105" s="59">
        <v>0</v>
      </c>
      <c r="Y105" s="59">
        <v>0</v>
      </c>
      <c r="Z105" s="59">
        <v>0</v>
      </c>
      <c r="AA105" s="59">
        <v>0</v>
      </c>
      <c r="AB105" s="296">
        <v>0</v>
      </c>
      <c r="AC105" s="197">
        <v>0</v>
      </c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</row>
    <row r="106" spans="1:43" s="30" customFormat="1" x14ac:dyDescent="0.3">
      <c r="A106" s="79">
        <v>32341</v>
      </c>
      <c r="B106" s="40" t="s">
        <v>97</v>
      </c>
      <c r="C106" s="108">
        <v>1700</v>
      </c>
      <c r="D106" s="61">
        <v>0</v>
      </c>
      <c r="E106" s="61">
        <v>0</v>
      </c>
      <c r="F106" s="98">
        <v>1500</v>
      </c>
      <c r="G106" s="98">
        <v>0</v>
      </c>
      <c r="H106" s="61">
        <v>0</v>
      </c>
      <c r="I106" s="61">
        <v>0</v>
      </c>
      <c r="J106" s="102">
        <v>200</v>
      </c>
      <c r="K106" s="102">
        <v>0</v>
      </c>
      <c r="L106" s="61">
        <v>0</v>
      </c>
      <c r="M106" s="102">
        <v>0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0</v>
      </c>
      <c r="T106" s="61">
        <v>0</v>
      </c>
      <c r="U106" s="61">
        <v>0</v>
      </c>
      <c r="V106" s="61">
        <v>0</v>
      </c>
      <c r="W106" s="61">
        <v>0</v>
      </c>
      <c r="X106" s="61">
        <v>0</v>
      </c>
      <c r="Y106" s="61">
        <v>0</v>
      </c>
      <c r="Z106" s="61">
        <v>0</v>
      </c>
      <c r="AA106" s="61">
        <v>0</v>
      </c>
      <c r="AB106" s="301">
        <v>0</v>
      </c>
      <c r="AC106" s="198">
        <v>0</v>
      </c>
    </row>
    <row r="107" spans="1:43" s="30" customFormat="1" x14ac:dyDescent="0.3">
      <c r="A107" s="79">
        <v>32342</v>
      </c>
      <c r="B107" s="40" t="s">
        <v>98</v>
      </c>
      <c r="C107" s="108">
        <v>1400</v>
      </c>
      <c r="D107" s="61">
        <v>0</v>
      </c>
      <c r="E107" s="61">
        <v>0</v>
      </c>
      <c r="F107" s="98">
        <v>0</v>
      </c>
      <c r="G107" s="98">
        <v>0</v>
      </c>
      <c r="H107" s="61">
        <v>0</v>
      </c>
      <c r="I107" s="61">
        <v>0</v>
      </c>
      <c r="J107" s="102">
        <v>800</v>
      </c>
      <c r="K107" s="102">
        <v>600</v>
      </c>
      <c r="L107" s="61">
        <v>0</v>
      </c>
      <c r="M107" s="102">
        <v>0</v>
      </c>
      <c r="N107" s="61">
        <v>0</v>
      </c>
      <c r="O107" s="61">
        <v>0</v>
      </c>
      <c r="P107" s="61">
        <v>0</v>
      </c>
      <c r="Q107" s="61">
        <v>0</v>
      </c>
      <c r="R107" s="61">
        <v>0</v>
      </c>
      <c r="S107" s="61">
        <v>0</v>
      </c>
      <c r="T107" s="61">
        <v>0</v>
      </c>
      <c r="U107" s="61">
        <v>0</v>
      </c>
      <c r="V107" s="61">
        <v>0</v>
      </c>
      <c r="W107" s="61">
        <v>0</v>
      </c>
      <c r="X107" s="61">
        <v>0</v>
      </c>
      <c r="Y107" s="61">
        <v>0</v>
      </c>
      <c r="Z107" s="61">
        <v>0</v>
      </c>
      <c r="AA107" s="61">
        <v>0</v>
      </c>
      <c r="AB107" s="301">
        <v>0</v>
      </c>
      <c r="AC107" s="198">
        <v>0</v>
      </c>
    </row>
    <row r="108" spans="1:43" s="30" customFormat="1" x14ac:dyDescent="0.3">
      <c r="A108" s="79">
        <v>32343</v>
      </c>
      <c r="B108" s="40" t="s">
        <v>99</v>
      </c>
      <c r="C108" s="108">
        <v>187.5</v>
      </c>
      <c r="D108" s="61">
        <v>0</v>
      </c>
      <c r="E108" s="61">
        <v>0</v>
      </c>
      <c r="F108" s="98">
        <v>0</v>
      </c>
      <c r="G108" s="98">
        <v>0</v>
      </c>
      <c r="H108" s="61">
        <v>0</v>
      </c>
      <c r="I108" s="61">
        <v>0</v>
      </c>
      <c r="J108" s="102">
        <v>400</v>
      </c>
      <c r="K108" s="102">
        <v>-212.5</v>
      </c>
      <c r="L108" s="61">
        <v>0</v>
      </c>
      <c r="M108" s="102">
        <v>0</v>
      </c>
      <c r="N108" s="61">
        <v>0</v>
      </c>
      <c r="O108" s="61">
        <v>0</v>
      </c>
      <c r="P108" s="61">
        <v>0</v>
      </c>
      <c r="Q108" s="61">
        <v>0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301">
        <v>0</v>
      </c>
      <c r="AC108" s="198">
        <v>0</v>
      </c>
    </row>
    <row r="109" spans="1:43" s="30" customFormat="1" x14ac:dyDescent="0.3">
      <c r="A109" s="79">
        <v>32344</v>
      </c>
      <c r="B109" s="40" t="s">
        <v>100</v>
      </c>
      <c r="C109" s="108">
        <v>0</v>
      </c>
      <c r="D109" s="61">
        <v>0</v>
      </c>
      <c r="E109" s="61">
        <v>0</v>
      </c>
      <c r="F109" s="98">
        <v>0</v>
      </c>
      <c r="G109" s="98">
        <v>0</v>
      </c>
      <c r="H109" s="61">
        <v>0</v>
      </c>
      <c r="I109" s="61">
        <v>0</v>
      </c>
      <c r="J109" s="102">
        <v>0</v>
      </c>
      <c r="K109" s="102">
        <v>0</v>
      </c>
      <c r="L109" s="61">
        <v>0</v>
      </c>
      <c r="M109" s="102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61">
        <v>0</v>
      </c>
      <c r="AB109" s="301">
        <v>0</v>
      </c>
      <c r="AC109" s="198">
        <v>0</v>
      </c>
    </row>
    <row r="110" spans="1:43" s="30" customFormat="1" x14ac:dyDescent="0.3">
      <c r="A110" s="79">
        <v>32349</v>
      </c>
      <c r="B110" s="40" t="s">
        <v>101</v>
      </c>
      <c r="C110" s="108">
        <v>5500</v>
      </c>
      <c r="D110" s="61">
        <v>0</v>
      </c>
      <c r="E110" s="61">
        <v>0</v>
      </c>
      <c r="F110" s="98">
        <v>5500</v>
      </c>
      <c r="G110" s="98">
        <v>0</v>
      </c>
      <c r="H110" s="61">
        <v>0</v>
      </c>
      <c r="I110" s="61">
        <v>0</v>
      </c>
      <c r="J110" s="102">
        <v>0</v>
      </c>
      <c r="K110" s="102">
        <v>0</v>
      </c>
      <c r="L110" s="61">
        <v>0</v>
      </c>
      <c r="M110" s="102">
        <v>0</v>
      </c>
      <c r="N110" s="61">
        <v>0</v>
      </c>
      <c r="O110" s="61">
        <v>0</v>
      </c>
      <c r="P110" s="61">
        <v>0</v>
      </c>
      <c r="Q110" s="61">
        <v>0</v>
      </c>
      <c r="R110" s="61">
        <v>0</v>
      </c>
      <c r="S110" s="61">
        <v>0</v>
      </c>
      <c r="T110" s="61">
        <v>0</v>
      </c>
      <c r="U110" s="61">
        <v>0</v>
      </c>
      <c r="V110" s="61">
        <v>0</v>
      </c>
      <c r="W110" s="61">
        <v>0</v>
      </c>
      <c r="X110" s="61">
        <v>0</v>
      </c>
      <c r="Y110" s="61">
        <v>0</v>
      </c>
      <c r="Z110" s="61">
        <v>0</v>
      </c>
      <c r="AA110" s="61">
        <v>0</v>
      </c>
      <c r="AB110" s="301">
        <v>0</v>
      </c>
      <c r="AC110" s="198">
        <v>0</v>
      </c>
    </row>
    <row r="111" spans="1:43" s="35" customFormat="1" x14ac:dyDescent="0.3">
      <c r="A111" s="77">
        <v>3235</v>
      </c>
      <c r="B111" s="36" t="s">
        <v>59</v>
      </c>
      <c r="C111" s="107">
        <v>18660</v>
      </c>
      <c r="D111" s="59">
        <v>0</v>
      </c>
      <c r="E111" s="59">
        <v>0</v>
      </c>
      <c r="F111" s="97">
        <v>9600</v>
      </c>
      <c r="G111" s="97">
        <v>0</v>
      </c>
      <c r="H111" s="59">
        <v>0</v>
      </c>
      <c r="I111" s="59">
        <v>0</v>
      </c>
      <c r="J111" s="101">
        <v>9800</v>
      </c>
      <c r="K111" s="101">
        <f>K112+K113+K116</f>
        <v>-740</v>
      </c>
      <c r="L111" s="59">
        <v>0</v>
      </c>
      <c r="M111" s="101">
        <v>0</v>
      </c>
      <c r="N111" s="59">
        <v>0</v>
      </c>
      <c r="O111" s="59">
        <v>0</v>
      </c>
      <c r="P111" s="59">
        <v>0</v>
      </c>
      <c r="Q111" s="59">
        <v>0</v>
      </c>
      <c r="R111" s="59">
        <v>0</v>
      </c>
      <c r="S111" s="59">
        <v>0</v>
      </c>
      <c r="T111" s="59">
        <v>0</v>
      </c>
      <c r="U111" s="59">
        <v>0</v>
      </c>
      <c r="V111" s="59">
        <v>0</v>
      </c>
      <c r="W111" s="59">
        <v>0</v>
      </c>
      <c r="X111" s="59">
        <v>0</v>
      </c>
      <c r="Y111" s="59">
        <v>0</v>
      </c>
      <c r="Z111" s="59">
        <v>0</v>
      </c>
      <c r="AA111" s="59">
        <v>0</v>
      </c>
      <c r="AB111" s="296">
        <v>0</v>
      </c>
      <c r="AC111" s="197">
        <v>0</v>
      </c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</row>
    <row r="112" spans="1:43" x14ac:dyDescent="0.3">
      <c r="A112" s="78">
        <v>32352</v>
      </c>
      <c r="B112" s="38" t="s">
        <v>102</v>
      </c>
      <c r="C112" s="108">
        <v>9860</v>
      </c>
      <c r="D112" s="62">
        <v>0</v>
      </c>
      <c r="E112" s="62">
        <v>0</v>
      </c>
      <c r="F112" s="62">
        <v>9600</v>
      </c>
      <c r="G112" s="62">
        <v>0</v>
      </c>
      <c r="H112" s="62">
        <v>0</v>
      </c>
      <c r="I112" s="62">
        <v>0</v>
      </c>
      <c r="J112" s="102">
        <v>2500</v>
      </c>
      <c r="K112" s="102">
        <v>-2240</v>
      </c>
      <c r="L112" s="62">
        <v>0</v>
      </c>
      <c r="M112" s="10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2">
        <v>0</v>
      </c>
      <c r="AB112" s="297">
        <v>0</v>
      </c>
      <c r="AC112" s="188">
        <v>0</v>
      </c>
    </row>
    <row r="113" spans="1:43" x14ac:dyDescent="0.3">
      <c r="A113" s="78">
        <v>32353</v>
      </c>
      <c r="B113" s="38" t="s">
        <v>103</v>
      </c>
      <c r="C113" s="108">
        <v>3000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102">
        <v>1000</v>
      </c>
      <c r="K113" s="102">
        <v>2000</v>
      </c>
      <c r="L113" s="62">
        <v>0</v>
      </c>
      <c r="M113" s="10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2">
        <v>0</v>
      </c>
      <c r="AB113" s="297">
        <v>0</v>
      </c>
      <c r="AC113" s="188">
        <v>0</v>
      </c>
    </row>
    <row r="114" spans="1:43" x14ac:dyDescent="0.3">
      <c r="A114" s="78">
        <v>32354</v>
      </c>
      <c r="B114" s="38" t="s">
        <v>153</v>
      </c>
      <c r="C114" s="108">
        <v>700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102">
        <v>700</v>
      </c>
      <c r="K114" s="102">
        <v>0</v>
      </c>
      <c r="L114" s="62">
        <v>0</v>
      </c>
      <c r="M114" s="10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2">
        <v>0</v>
      </c>
      <c r="AB114" s="297">
        <v>0</v>
      </c>
      <c r="AC114" s="188">
        <v>0</v>
      </c>
    </row>
    <row r="115" spans="1:43" ht="33.75" customHeight="1" x14ac:dyDescent="0.3">
      <c r="A115" s="78">
        <v>32355</v>
      </c>
      <c r="B115" s="39" t="s">
        <v>135</v>
      </c>
      <c r="C115" s="108">
        <v>4600</v>
      </c>
      <c r="D115" s="62">
        <v>0</v>
      </c>
      <c r="E115" s="62">
        <v>0</v>
      </c>
      <c r="F115" s="62">
        <v>0</v>
      </c>
      <c r="G115" s="62">
        <v>0</v>
      </c>
      <c r="H115" s="62">
        <v>0</v>
      </c>
      <c r="I115" s="62">
        <v>0</v>
      </c>
      <c r="J115" s="102">
        <v>4600</v>
      </c>
      <c r="K115" s="102">
        <v>0</v>
      </c>
      <c r="L115" s="62">
        <v>0</v>
      </c>
      <c r="M115" s="102">
        <v>0</v>
      </c>
      <c r="N115" s="62">
        <v>0</v>
      </c>
      <c r="O115" s="62">
        <v>0</v>
      </c>
      <c r="P115" s="62">
        <v>0</v>
      </c>
      <c r="Q115" s="62">
        <v>0</v>
      </c>
      <c r="R115" s="62">
        <v>0</v>
      </c>
      <c r="S115" s="62">
        <v>0</v>
      </c>
      <c r="T115" s="62">
        <v>0</v>
      </c>
      <c r="U115" s="62">
        <v>0</v>
      </c>
      <c r="V115" s="62">
        <v>0</v>
      </c>
      <c r="W115" s="62">
        <v>0</v>
      </c>
      <c r="X115" s="62">
        <v>0</v>
      </c>
      <c r="Y115" s="62">
        <v>0</v>
      </c>
      <c r="Z115" s="62">
        <v>0</v>
      </c>
      <c r="AA115" s="62">
        <v>0</v>
      </c>
      <c r="AB115" s="297">
        <v>0</v>
      </c>
      <c r="AC115" s="188">
        <v>0</v>
      </c>
    </row>
    <row r="116" spans="1:43" x14ac:dyDescent="0.3">
      <c r="A116" s="78">
        <v>32359</v>
      </c>
      <c r="B116" s="38" t="s">
        <v>131</v>
      </c>
      <c r="C116" s="108">
        <v>500</v>
      </c>
      <c r="D116" s="62">
        <v>0</v>
      </c>
      <c r="E116" s="62">
        <v>0</v>
      </c>
      <c r="F116" s="62">
        <v>0</v>
      </c>
      <c r="G116" s="62">
        <v>0</v>
      </c>
      <c r="H116" s="62">
        <v>0</v>
      </c>
      <c r="I116" s="62">
        <v>0</v>
      </c>
      <c r="J116" s="102">
        <v>1000</v>
      </c>
      <c r="K116" s="102">
        <v>-500</v>
      </c>
      <c r="L116" s="62">
        <v>0</v>
      </c>
      <c r="M116" s="102">
        <v>0</v>
      </c>
      <c r="N116" s="62">
        <v>0</v>
      </c>
      <c r="O116" s="62">
        <v>0</v>
      </c>
      <c r="P116" s="62">
        <v>0</v>
      </c>
      <c r="Q116" s="62">
        <v>0</v>
      </c>
      <c r="R116" s="62">
        <v>0</v>
      </c>
      <c r="S116" s="62">
        <v>0</v>
      </c>
      <c r="T116" s="62">
        <v>0</v>
      </c>
      <c r="U116" s="62">
        <v>0</v>
      </c>
      <c r="V116" s="62">
        <v>0</v>
      </c>
      <c r="W116" s="62">
        <v>0</v>
      </c>
      <c r="X116" s="62">
        <v>0</v>
      </c>
      <c r="Y116" s="62">
        <v>0</v>
      </c>
      <c r="Z116" s="62">
        <v>0</v>
      </c>
      <c r="AA116" s="62">
        <v>0</v>
      </c>
      <c r="AB116" s="297">
        <v>0</v>
      </c>
      <c r="AC116" s="188">
        <v>0</v>
      </c>
    </row>
    <row r="117" spans="1:43" s="35" customFormat="1" x14ac:dyDescent="0.3">
      <c r="A117" s="77">
        <v>3236</v>
      </c>
      <c r="B117" s="36" t="s">
        <v>39</v>
      </c>
      <c r="C117" s="107">
        <v>2916.25</v>
      </c>
      <c r="D117" s="59">
        <v>0</v>
      </c>
      <c r="E117" s="59">
        <v>0</v>
      </c>
      <c r="F117" s="97">
        <v>0</v>
      </c>
      <c r="G117" s="97">
        <v>0</v>
      </c>
      <c r="H117" s="59">
        <v>0</v>
      </c>
      <c r="I117" s="59">
        <v>0</v>
      </c>
      <c r="J117" s="101">
        <v>4000</v>
      </c>
      <c r="K117" s="101">
        <f>K118+K119</f>
        <v>-1083.75</v>
      </c>
      <c r="L117" s="59">
        <v>0</v>
      </c>
      <c r="M117" s="101">
        <v>0</v>
      </c>
      <c r="N117" s="59">
        <v>0</v>
      </c>
      <c r="O117" s="59">
        <v>0</v>
      </c>
      <c r="P117" s="59">
        <v>0</v>
      </c>
      <c r="Q117" s="59">
        <v>0</v>
      </c>
      <c r="R117" s="59">
        <v>0</v>
      </c>
      <c r="S117" s="59">
        <v>0</v>
      </c>
      <c r="T117" s="59">
        <v>0</v>
      </c>
      <c r="U117" s="59">
        <v>0</v>
      </c>
      <c r="V117" s="59">
        <v>0</v>
      </c>
      <c r="W117" s="59">
        <v>0</v>
      </c>
      <c r="X117" s="59">
        <v>0</v>
      </c>
      <c r="Y117" s="59">
        <v>0</v>
      </c>
      <c r="Z117" s="59">
        <v>0</v>
      </c>
      <c r="AA117" s="59">
        <v>0</v>
      </c>
      <c r="AB117" s="296">
        <v>0</v>
      </c>
      <c r="AC117" s="197">
        <v>0</v>
      </c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</row>
    <row r="118" spans="1:43" x14ac:dyDescent="0.3">
      <c r="A118" s="78">
        <v>32361</v>
      </c>
      <c r="B118" s="38" t="s">
        <v>104</v>
      </c>
      <c r="C118" s="108">
        <v>2700</v>
      </c>
      <c r="D118" s="62">
        <v>0</v>
      </c>
      <c r="E118" s="62">
        <v>0</v>
      </c>
      <c r="F118" s="62">
        <v>0</v>
      </c>
      <c r="G118" s="62">
        <v>0</v>
      </c>
      <c r="H118" s="62">
        <v>0</v>
      </c>
      <c r="I118" s="62">
        <v>0</v>
      </c>
      <c r="J118" s="102">
        <v>4000</v>
      </c>
      <c r="K118" s="102">
        <v>-1300</v>
      </c>
      <c r="L118" s="62">
        <v>0</v>
      </c>
      <c r="M118" s="102">
        <v>0</v>
      </c>
      <c r="N118" s="62">
        <v>0</v>
      </c>
      <c r="O118" s="62">
        <v>0</v>
      </c>
      <c r="P118" s="62">
        <v>0</v>
      </c>
      <c r="Q118" s="62">
        <v>0</v>
      </c>
      <c r="R118" s="62">
        <v>0</v>
      </c>
      <c r="S118" s="62">
        <v>0</v>
      </c>
      <c r="T118" s="62">
        <v>0</v>
      </c>
      <c r="U118" s="62">
        <v>0</v>
      </c>
      <c r="V118" s="62">
        <v>0</v>
      </c>
      <c r="W118" s="62">
        <v>0</v>
      </c>
      <c r="X118" s="62">
        <v>0</v>
      </c>
      <c r="Y118" s="62">
        <v>0</v>
      </c>
      <c r="Z118" s="62">
        <v>0</v>
      </c>
      <c r="AA118" s="62">
        <v>0</v>
      </c>
      <c r="AB118" s="297">
        <v>0</v>
      </c>
      <c r="AC118" s="188">
        <v>0</v>
      </c>
    </row>
    <row r="119" spans="1:43" x14ac:dyDescent="0.3">
      <c r="A119" s="124">
        <v>32363</v>
      </c>
      <c r="B119" s="125" t="s">
        <v>177</v>
      </c>
      <c r="C119" s="108">
        <v>216.25</v>
      </c>
      <c r="D119" s="62">
        <v>0</v>
      </c>
      <c r="E119" s="62">
        <v>0</v>
      </c>
      <c r="F119" s="62">
        <v>0</v>
      </c>
      <c r="G119" s="62">
        <v>0</v>
      </c>
      <c r="H119" s="62">
        <v>0</v>
      </c>
      <c r="I119" s="62">
        <v>0</v>
      </c>
      <c r="J119" s="102">
        <v>0</v>
      </c>
      <c r="K119" s="102">
        <v>216.25</v>
      </c>
      <c r="L119" s="62">
        <v>0</v>
      </c>
      <c r="M119" s="102">
        <v>0</v>
      </c>
      <c r="N119" s="62">
        <v>0</v>
      </c>
      <c r="O119" s="62">
        <v>0</v>
      </c>
      <c r="P119" s="62">
        <v>0</v>
      </c>
      <c r="Q119" s="62">
        <v>0</v>
      </c>
      <c r="R119" s="62">
        <v>0</v>
      </c>
      <c r="S119" s="62">
        <v>0</v>
      </c>
      <c r="T119" s="62">
        <v>0</v>
      </c>
      <c r="U119" s="62">
        <v>0</v>
      </c>
      <c r="V119" s="62">
        <v>0</v>
      </c>
      <c r="W119" s="62">
        <v>0</v>
      </c>
      <c r="X119" s="62">
        <v>0</v>
      </c>
      <c r="Y119" s="62">
        <v>0</v>
      </c>
      <c r="Z119" s="62">
        <v>0</v>
      </c>
      <c r="AA119" s="62">
        <v>0</v>
      </c>
      <c r="AB119" s="297">
        <v>0</v>
      </c>
      <c r="AC119" s="188">
        <v>0</v>
      </c>
    </row>
    <row r="120" spans="1:43" s="35" customFormat="1" x14ac:dyDescent="0.3">
      <c r="A120" s="77">
        <v>3237</v>
      </c>
      <c r="B120" s="36" t="s">
        <v>40</v>
      </c>
      <c r="C120" s="107">
        <v>35768.78</v>
      </c>
      <c r="D120" s="59">
        <v>10587.51</v>
      </c>
      <c r="E120" s="59">
        <f>E121+E122</f>
        <v>2481.27</v>
      </c>
      <c r="F120" s="97">
        <v>0</v>
      </c>
      <c r="G120" s="97">
        <v>0</v>
      </c>
      <c r="H120" s="59">
        <v>0</v>
      </c>
      <c r="I120" s="59">
        <v>0</v>
      </c>
      <c r="J120" s="101">
        <v>8650</v>
      </c>
      <c r="K120" s="101">
        <f>K121+K123+K124+K125</f>
        <v>1250</v>
      </c>
      <c r="L120" s="59">
        <v>0</v>
      </c>
      <c r="M120" s="101">
        <v>0</v>
      </c>
      <c r="N120" s="59">
        <v>0</v>
      </c>
      <c r="O120" s="59">
        <v>0</v>
      </c>
      <c r="P120" s="59">
        <v>0</v>
      </c>
      <c r="Q120" s="99">
        <v>21300</v>
      </c>
      <c r="R120" s="99">
        <f>R122</f>
        <v>-8500</v>
      </c>
      <c r="S120" s="59">
        <v>0</v>
      </c>
      <c r="T120" s="59">
        <v>0</v>
      </c>
      <c r="U120" s="59">
        <v>0</v>
      </c>
      <c r="V120" s="59">
        <v>0</v>
      </c>
      <c r="W120" s="59">
        <v>0</v>
      </c>
      <c r="X120" s="59">
        <v>0</v>
      </c>
      <c r="Y120" s="59">
        <v>0</v>
      </c>
      <c r="Z120" s="59">
        <v>0</v>
      </c>
      <c r="AA120" s="59">
        <v>0</v>
      </c>
      <c r="AB120" s="296">
        <v>0</v>
      </c>
      <c r="AC120" s="197">
        <v>0</v>
      </c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</row>
    <row r="121" spans="1:43" x14ac:dyDescent="0.3">
      <c r="A121" s="78">
        <v>32371</v>
      </c>
      <c r="B121" s="38" t="s">
        <v>105</v>
      </c>
      <c r="C121" s="108">
        <v>4401.91</v>
      </c>
      <c r="D121" s="62">
        <v>2000</v>
      </c>
      <c r="E121" s="62">
        <v>1101.9100000000001</v>
      </c>
      <c r="F121" s="62">
        <v>0</v>
      </c>
      <c r="G121" s="62">
        <v>0</v>
      </c>
      <c r="H121" s="62">
        <v>0</v>
      </c>
      <c r="I121" s="62">
        <v>0</v>
      </c>
      <c r="J121" s="102">
        <v>1000</v>
      </c>
      <c r="K121" s="102">
        <v>-500</v>
      </c>
      <c r="L121" s="62">
        <v>0</v>
      </c>
      <c r="M121" s="102">
        <v>0</v>
      </c>
      <c r="N121" s="62">
        <v>0</v>
      </c>
      <c r="O121" s="62">
        <v>0</v>
      </c>
      <c r="P121" s="62">
        <v>0</v>
      </c>
      <c r="Q121" s="55">
        <v>800</v>
      </c>
      <c r="R121" s="55">
        <v>0</v>
      </c>
      <c r="S121" s="62">
        <v>0</v>
      </c>
      <c r="T121" s="62">
        <v>0</v>
      </c>
      <c r="U121" s="62">
        <v>0</v>
      </c>
      <c r="V121" s="62">
        <v>0</v>
      </c>
      <c r="W121" s="62">
        <v>0</v>
      </c>
      <c r="X121" s="62">
        <v>0</v>
      </c>
      <c r="Y121" s="62">
        <v>0</v>
      </c>
      <c r="Z121" s="62">
        <v>0</v>
      </c>
      <c r="AA121" s="62">
        <v>0</v>
      </c>
      <c r="AB121" s="297">
        <v>0</v>
      </c>
      <c r="AC121" s="188">
        <v>0</v>
      </c>
    </row>
    <row r="122" spans="1:43" x14ac:dyDescent="0.3">
      <c r="A122" s="78">
        <v>32372</v>
      </c>
      <c r="B122" s="38" t="s">
        <v>106</v>
      </c>
      <c r="C122" s="108">
        <v>27216.870000000003</v>
      </c>
      <c r="D122" s="62">
        <v>7837.51</v>
      </c>
      <c r="E122" s="62">
        <v>1379.36</v>
      </c>
      <c r="F122" s="62">
        <v>0</v>
      </c>
      <c r="G122" s="62">
        <v>0</v>
      </c>
      <c r="H122" s="62">
        <v>0</v>
      </c>
      <c r="I122" s="62">
        <v>0</v>
      </c>
      <c r="J122" s="102">
        <v>6000</v>
      </c>
      <c r="K122" s="102">
        <v>0</v>
      </c>
      <c r="L122" s="62">
        <v>0</v>
      </c>
      <c r="M122" s="102">
        <v>0</v>
      </c>
      <c r="N122" s="62">
        <v>0</v>
      </c>
      <c r="O122" s="62">
        <v>0</v>
      </c>
      <c r="P122" s="62">
        <v>0</v>
      </c>
      <c r="Q122" s="55">
        <v>20500</v>
      </c>
      <c r="R122" s="55">
        <v>-8500</v>
      </c>
      <c r="S122" s="62">
        <v>0</v>
      </c>
      <c r="T122" s="62">
        <v>0</v>
      </c>
      <c r="U122" s="62">
        <v>0</v>
      </c>
      <c r="V122" s="62">
        <v>0</v>
      </c>
      <c r="W122" s="62">
        <v>0</v>
      </c>
      <c r="X122" s="62">
        <v>0</v>
      </c>
      <c r="Y122" s="62">
        <v>0</v>
      </c>
      <c r="Z122" s="62">
        <v>0</v>
      </c>
      <c r="AA122" s="62">
        <v>0</v>
      </c>
      <c r="AB122" s="297">
        <v>0</v>
      </c>
      <c r="AC122" s="188">
        <v>0</v>
      </c>
    </row>
    <row r="123" spans="1:43" x14ac:dyDescent="0.3">
      <c r="A123" s="78">
        <v>32373</v>
      </c>
      <c r="B123" s="38" t="s">
        <v>107</v>
      </c>
      <c r="C123" s="108">
        <v>0</v>
      </c>
      <c r="D123" s="62">
        <v>0</v>
      </c>
      <c r="E123" s="62">
        <v>0</v>
      </c>
      <c r="F123" s="62">
        <v>0</v>
      </c>
      <c r="G123" s="62">
        <v>0</v>
      </c>
      <c r="H123" s="62">
        <v>0</v>
      </c>
      <c r="I123" s="62">
        <v>0</v>
      </c>
      <c r="J123" s="102">
        <v>550</v>
      </c>
      <c r="K123" s="102">
        <v>-550</v>
      </c>
      <c r="L123" s="62">
        <v>0</v>
      </c>
      <c r="M123" s="102">
        <v>0</v>
      </c>
      <c r="N123" s="62">
        <v>0</v>
      </c>
      <c r="O123" s="62">
        <v>0</v>
      </c>
      <c r="P123" s="62">
        <v>0</v>
      </c>
      <c r="Q123" s="55">
        <v>0</v>
      </c>
      <c r="R123" s="55">
        <v>0</v>
      </c>
      <c r="S123" s="62">
        <v>0</v>
      </c>
      <c r="T123" s="62">
        <v>0</v>
      </c>
      <c r="U123" s="62">
        <v>0</v>
      </c>
      <c r="V123" s="62">
        <v>0</v>
      </c>
      <c r="W123" s="62">
        <v>0</v>
      </c>
      <c r="X123" s="62">
        <v>0</v>
      </c>
      <c r="Y123" s="62">
        <v>0</v>
      </c>
      <c r="Z123" s="62">
        <v>0</v>
      </c>
      <c r="AA123" s="62">
        <v>0</v>
      </c>
      <c r="AB123" s="297">
        <v>0</v>
      </c>
      <c r="AC123" s="188">
        <v>0</v>
      </c>
    </row>
    <row r="124" spans="1:43" x14ac:dyDescent="0.3">
      <c r="A124" s="78">
        <v>32377</v>
      </c>
      <c r="B124" s="38" t="s">
        <v>152</v>
      </c>
      <c r="C124" s="108">
        <v>1600</v>
      </c>
      <c r="D124" s="62">
        <v>0</v>
      </c>
      <c r="E124" s="62">
        <v>0</v>
      </c>
      <c r="F124" s="62">
        <v>0</v>
      </c>
      <c r="G124" s="62">
        <v>0</v>
      </c>
      <c r="H124" s="62">
        <v>0</v>
      </c>
      <c r="I124" s="62">
        <v>0</v>
      </c>
      <c r="J124" s="102">
        <v>1000</v>
      </c>
      <c r="K124" s="102">
        <v>600</v>
      </c>
      <c r="L124" s="62">
        <v>0</v>
      </c>
      <c r="M124" s="102">
        <v>0</v>
      </c>
      <c r="N124" s="62">
        <v>0</v>
      </c>
      <c r="O124" s="62">
        <v>0</v>
      </c>
      <c r="P124" s="62">
        <v>0</v>
      </c>
      <c r="Q124" s="55">
        <v>0</v>
      </c>
      <c r="R124" s="55">
        <v>0</v>
      </c>
      <c r="S124" s="62">
        <v>0</v>
      </c>
      <c r="T124" s="62">
        <v>0</v>
      </c>
      <c r="U124" s="62">
        <v>0</v>
      </c>
      <c r="V124" s="62">
        <v>0</v>
      </c>
      <c r="W124" s="62">
        <v>0</v>
      </c>
      <c r="X124" s="62">
        <v>0</v>
      </c>
      <c r="Y124" s="62">
        <v>0</v>
      </c>
      <c r="Z124" s="62">
        <v>0</v>
      </c>
      <c r="AA124" s="62">
        <v>0</v>
      </c>
      <c r="AB124" s="297">
        <v>0</v>
      </c>
      <c r="AC124" s="188">
        <v>0</v>
      </c>
    </row>
    <row r="125" spans="1:43" ht="19.5" customHeight="1" x14ac:dyDescent="0.3">
      <c r="A125" s="78">
        <v>32379</v>
      </c>
      <c r="B125" s="38" t="s">
        <v>108</v>
      </c>
      <c r="C125" s="108">
        <v>2550</v>
      </c>
      <c r="D125" s="62">
        <v>750</v>
      </c>
      <c r="E125" s="62">
        <v>0</v>
      </c>
      <c r="F125" s="62">
        <v>0</v>
      </c>
      <c r="G125" s="62">
        <v>0</v>
      </c>
      <c r="H125" s="62">
        <v>0</v>
      </c>
      <c r="I125" s="62">
        <v>0</v>
      </c>
      <c r="J125" s="102">
        <v>100</v>
      </c>
      <c r="K125" s="102">
        <v>1700</v>
      </c>
      <c r="L125" s="62">
        <v>0</v>
      </c>
      <c r="M125" s="102">
        <v>0</v>
      </c>
      <c r="N125" s="62">
        <v>0</v>
      </c>
      <c r="O125" s="62">
        <v>0</v>
      </c>
      <c r="P125" s="62">
        <v>0</v>
      </c>
      <c r="Q125" s="55">
        <v>0</v>
      </c>
      <c r="R125" s="55">
        <v>0</v>
      </c>
      <c r="S125" s="62">
        <v>0</v>
      </c>
      <c r="T125" s="62">
        <v>0</v>
      </c>
      <c r="U125" s="62">
        <v>0</v>
      </c>
      <c r="V125" s="62">
        <v>0</v>
      </c>
      <c r="W125" s="62">
        <v>0</v>
      </c>
      <c r="X125" s="62">
        <v>0</v>
      </c>
      <c r="Y125" s="62">
        <v>0</v>
      </c>
      <c r="Z125" s="62">
        <v>0</v>
      </c>
      <c r="AA125" s="62">
        <v>0</v>
      </c>
      <c r="AB125" s="297">
        <v>0</v>
      </c>
      <c r="AC125" s="188">
        <v>0</v>
      </c>
    </row>
    <row r="126" spans="1:43" s="35" customFormat="1" x14ac:dyDescent="0.3">
      <c r="A126" s="77">
        <v>3238</v>
      </c>
      <c r="B126" s="36" t="s">
        <v>41</v>
      </c>
      <c r="C126" s="107">
        <v>7810.21</v>
      </c>
      <c r="D126" s="59">
        <v>4000</v>
      </c>
      <c r="E126" s="59">
        <f>E129</f>
        <v>-989.79</v>
      </c>
      <c r="F126" s="97">
        <v>0</v>
      </c>
      <c r="G126" s="97">
        <v>0</v>
      </c>
      <c r="H126" s="59">
        <v>0</v>
      </c>
      <c r="I126" s="59">
        <v>0</v>
      </c>
      <c r="J126" s="101">
        <v>3800</v>
      </c>
      <c r="K126" s="101">
        <f>K129</f>
        <v>1000</v>
      </c>
      <c r="L126" s="59">
        <v>0</v>
      </c>
      <c r="M126" s="101">
        <v>0</v>
      </c>
      <c r="N126" s="59">
        <v>0</v>
      </c>
      <c r="O126" s="59">
        <v>0</v>
      </c>
      <c r="P126" s="59">
        <v>0</v>
      </c>
      <c r="Q126" s="99">
        <v>0</v>
      </c>
      <c r="R126" s="99">
        <v>0</v>
      </c>
      <c r="S126" s="59">
        <v>0</v>
      </c>
      <c r="T126" s="59">
        <v>0</v>
      </c>
      <c r="U126" s="59">
        <v>0</v>
      </c>
      <c r="V126" s="59">
        <v>0</v>
      </c>
      <c r="W126" s="59">
        <v>0</v>
      </c>
      <c r="X126" s="59">
        <v>0</v>
      </c>
      <c r="Y126" s="59">
        <v>0</v>
      </c>
      <c r="Z126" s="59">
        <v>0</v>
      </c>
      <c r="AA126" s="59">
        <v>0</v>
      </c>
      <c r="AB126" s="296">
        <v>0</v>
      </c>
      <c r="AC126" s="197">
        <v>0</v>
      </c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</row>
    <row r="127" spans="1:43" s="30" customFormat="1" x14ac:dyDescent="0.3">
      <c r="A127" s="79">
        <v>32381</v>
      </c>
      <c r="B127" s="40" t="s">
        <v>130</v>
      </c>
      <c r="C127" s="108">
        <v>0</v>
      </c>
      <c r="D127" s="61">
        <v>0</v>
      </c>
      <c r="E127" s="61">
        <v>0</v>
      </c>
      <c r="F127" s="98">
        <v>0</v>
      </c>
      <c r="G127" s="98">
        <v>0</v>
      </c>
      <c r="H127" s="61">
        <v>0</v>
      </c>
      <c r="I127" s="61">
        <v>0</v>
      </c>
      <c r="J127" s="102">
        <v>0</v>
      </c>
      <c r="K127" s="102">
        <v>0</v>
      </c>
      <c r="L127" s="61">
        <v>0</v>
      </c>
      <c r="M127" s="102">
        <v>0</v>
      </c>
      <c r="N127" s="61">
        <v>0</v>
      </c>
      <c r="O127" s="61">
        <v>0</v>
      </c>
      <c r="P127" s="61">
        <v>0</v>
      </c>
      <c r="Q127" s="110">
        <v>0</v>
      </c>
      <c r="R127" s="110">
        <v>0</v>
      </c>
      <c r="S127" s="61">
        <v>0</v>
      </c>
      <c r="T127" s="61">
        <v>0</v>
      </c>
      <c r="U127" s="61">
        <v>0</v>
      </c>
      <c r="V127" s="61">
        <v>0</v>
      </c>
      <c r="W127" s="61">
        <v>0</v>
      </c>
      <c r="X127" s="61">
        <v>0</v>
      </c>
      <c r="Y127" s="61">
        <v>0</v>
      </c>
      <c r="Z127" s="61">
        <v>0</v>
      </c>
      <c r="AA127" s="61">
        <v>0</v>
      </c>
      <c r="AB127" s="301">
        <v>0</v>
      </c>
      <c r="AC127" s="198">
        <v>0</v>
      </c>
    </row>
    <row r="128" spans="1:43" x14ac:dyDescent="0.3">
      <c r="A128" s="78">
        <v>32382</v>
      </c>
      <c r="B128" s="38" t="s">
        <v>109</v>
      </c>
      <c r="C128" s="108">
        <v>0</v>
      </c>
      <c r="D128" s="62">
        <v>0</v>
      </c>
      <c r="E128" s="62">
        <v>0</v>
      </c>
      <c r="F128" s="62">
        <v>0</v>
      </c>
      <c r="G128" s="62">
        <v>0</v>
      </c>
      <c r="H128" s="62">
        <v>0</v>
      </c>
      <c r="I128" s="62">
        <v>0</v>
      </c>
      <c r="J128" s="102">
        <v>0</v>
      </c>
      <c r="K128" s="102">
        <v>0</v>
      </c>
      <c r="L128" s="62">
        <v>0</v>
      </c>
      <c r="M128" s="102">
        <v>0</v>
      </c>
      <c r="N128" s="62">
        <v>0</v>
      </c>
      <c r="O128" s="62">
        <v>0</v>
      </c>
      <c r="P128" s="62">
        <v>0</v>
      </c>
      <c r="Q128" s="55">
        <v>0</v>
      </c>
      <c r="R128" s="55">
        <v>0</v>
      </c>
      <c r="S128" s="62">
        <v>0</v>
      </c>
      <c r="T128" s="62">
        <v>0</v>
      </c>
      <c r="U128" s="62">
        <v>0</v>
      </c>
      <c r="V128" s="62">
        <v>0</v>
      </c>
      <c r="W128" s="62">
        <v>0</v>
      </c>
      <c r="X128" s="62">
        <v>0</v>
      </c>
      <c r="Y128" s="62">
        <v>0</v>
      </c>
      <c r="Z128" s="62">
        <v>0</v>
      </c>
      <c r="AA128" s="62">
        <v>0</v>
      </c>
      <c r="AB128" s="297">
        <v>0</v>
      </c>
      <c r="AC128" s="188">
        <v>0</v>
      </c>
    </row>
    <row r="129" spans="1:43" x14ac:dyDescent="0.3">
      <c r="A129" s="78">
        <v>32389</v>
      </c>
      <c r="B129" s="38" t="s">
        <v>110</v>
      </c>
      <c r="C129" s="108">
        <v>7810.21</v>
      </c>
      <c r="D129" s="62">
        <v>4000</v>
      </c>
      <c r="E129" s="62">
        <v>-989.79</v>
      </c>
      <c r="F129" s="62">
        <v>0</v>
      </c>
      <c r="G129" s="62">
        <v>0</v>
      </c>
      <c r="H129" s="62">
        <v>0</v>
      </c>
      <c r="I129" s="62">
        <v>0</v>
      </c>
      <c r="J129" s="102">
        <v>3800</v>
      </c>
      <c r="K129" s="102">
        <v>1000</v>
      </c>
      <c r="L129" s="62">
        <v>0</v>
      </c>
      <c r="M129" s="102">
        <v>0</v>
      </c>
      <c r="N129" s="62">
        <v>0</v>
      </c>
      <c r="O129" s="62">
        <v>0</v>
      </c>
      <c r="P129" s="62">
        <v>0</v>
      </c>
      <c r="Q129" s="55">
        <v>0</v>
      </c>
      <c r="R129" s="55">
        <v>0</v>
      </c>
      <c r="S129" s="62">
        <v>0</v>
      </c>
      <c r="T129" s="62">
        <v>0</v>
      </c>
      <c r="U129" s="62">
        <v>0</v>
      </c>
      <c r="V129" s="62">
        <v>0</v>
      </c>
      <c r="W129" s="62">
        <v>0</v>
      </c>
      <c r="X129" s="62">
        <v>0</v>
      </c>
      <c r="Y129" s="62">
        <v>0</v>
      </c>
      <c r="Z129" s="62">
        <v>0</v>
      </c>
      <c r="AA129" s="62">
        <v>0</v>
      </c>
      <c r="AB129" s="297">
        <v>0</v>
      </c>
      <c r="AC129" s="188">
        <v>0</v>
      </c>
    </row>
    <row r="130" spans="1:43" s="35" customFormat="1" x14ac:dyDescent="0.3">
      <c r="A130" s="77">
        <v>3239</v>
      </c>
      <c r="B130" s="36" t="s">
        <v>42</v>
      </c>
      <c r="C130" s="107">
        <v>15725.16</v>
      </c>
      <c r="D130" s="59">
        <v>600.29999999999995</v>
      </c>
      <c r="E130" s="59">
        <v>0</v>
      </c>
      <c r="F130" s="97">
        <v>0</v>
      </c>
      <c r="G130" s="97">
        <v>0</v>
      </c>
      <c r="H130" s="59">
        <v>250</v>
      </c>
      <c r="I130" s="59">
        <f>I132</f>
        <v>386.25</v>
      </c>
      <c r="J130" s="101">
        <v>5550</v>
      </c>
      <c r="K130" s="101">
        <f>K134+K135+K136</f>
        <v>-741.92000000000007</v>
      </c>
      <c r="L130" s="59">
        <v>0</v>
      </c>
      <c r="M130" s="101">
        <f>M131+M136</f>
        <v>2805.5299999999997</v>
      </c>
      <c r="N130" s="59">
        <v>0</v>
      </c>
      <c r="O130" s="59">
        <v>0</v>
      </c>
      <c r="P130" s="59">
        <v>0</v>
      </c>
      <c r="Q130" s="97">
        <v>4000</v>
      </c>
      <c r="R130" s="97">
        <v>0</v>
      </c>
      <c r="S130" s="59">
        <v>0</v>
      </c>
      <c r="T130" s="59">
        <v>0</v>
      </c>
      <c r="U130" s="59">
        <v>0</v>
      </c>
      <c r="V130" s="59">
        <v>2875</v>
      </c>
      <c r="W130" s="59">
        <v>0</v>
      </c>
      <c r="X130" s="59">
        <v>0</v>
      </c>
      <c r="Y130" s="59">
        <v>0</v>
      </c>
      <c r="Z130" s="59">
        <v>0</v>
      </c>
      <c r="AA130" s="59">
        <v>0</v>
      </c>
      <c r="AB130" s="296">
        <v>0</v>
      </c>
      <c r="AC130" s="197">
        <v>0</v>
      </c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</row>
    <row r="131" spans="1:43" ht="40.5" customHeight="1" x14ac:dyDescent="0.3">
      <c r="A131" s="78">
        <v>32391</v>
      </c>
      <c r="B131" s="39" t="s">
        <v>118</v>
      </c>
      <c r="C131" s="108">
        <v>6134</v>
      </c>
      <c r="D131" s="62">
        <v>0</v>
      </c>
      <c r="E131" s="62">
        <v>0</v>
      </c>
      <c r="F131" s="62">
        <v>0</v>
      </c>
      <c r="G131" s="62">
        <v>0</v>
      </c>
      <c r="H131" s="62">
        <v>250</v>
      </c>
      <c r="I131" s="62">
        <v>0</v>
      </c>
      <c r="J131" s="102">
        <v>2800</v>
      </c>
      <c r="K131" s="102">
        <v>0</v>
      </c>
      <c r="L131" s="62">
        <v>0</v>
      </c>
      <c r="M131" s="102">
        <v>1209</v>
      </c>
      <c r="N131" s="62">
        <v>0</v>
      </c>
      <c r="O131" s="62">
        <v>0</v>
      </c>
      <c r="P131" s="62">
        <v>0</v>
      </c>
      <c r="Q131" s="62">
        <v>0</v>
      </c>
      <c r="R131" s="62">
        <v>0</v>
      </c>
      <c r="S131" s="62">
        <v>0</v>
      </c>
      <c r="T131" s="62">
        <v>0</v>
      </c>
      <c r="U131" s="62">
        <v>0</v>
      </c>
      <c r="V131" s="62">
        <v>1875</v>
      </c>
      <c r="W131" s="62">
        <v>0</v>
      </c>
      <c r="X131" s="62">
        <v>0</v>
      </c>
      <c r="Y131" s="62">
        <v>0</v>
      </c>
      <c r="Z131" s="62">
        <v>0</v>
      </c>
      <c r="AA131" s="62">
        <v>0</v>
      </c>
      <c r="AB131" s="297">
        <v>0</v>
      </c>
      <c r="AC131" s="188">
        <v>0</v>
      </c>
    </row>
    <row r="132" spans="1:43" x14ac:dyDescent="0.3">
      <c r="A132" s="78">
        <v>32392</v>
      </c>
      <c r="B132" s="38" t="s">
        <v>111</v>
      </c>
      <c r="C132" s="108">
        <v>2086.25</v>
      </c>
      <c r="D132" s="62">
        <v>200</v>
      </c>
      <c r="E132" s="62">
        <v>0</v>
      </c>
      <c r="F132" s="62">
        <v>0</v>
      </c>
      <c r="G132" s="62">
        <v>0</v>
      </c>
      <c r="H132" s="62">
        <v>0</v>
      </c>
      <c r="I132" s="62">
        <v>386.25</v>
      </c>
      <c r="J132" s="102">
        <v>500</v>
      </c>
      <c r="K132" s="102">
        <v>0</v>
      </c>
      <c r="L132" s="62">
        <v>0</v>
      </c>
      <c r="M132" s="62">
        <v>0</v>
      </c>
      <c r="N132" s="62">
        <v>0</v>
      </c>
      <c r="O132" s="62">
        <v>0</v>
      </c>
      <c r="P132" s="62">
        <v>0</v>
      </c>
      <c r="Q132" s="62">
        <v>0</v>
      </c>
      <c r="R132" s="62">
        <v>0</v>
      </c>
      <c r="S132" s="62">
        <v>0</v>
      </c>
      <c r="T132" s="62">
        <v>0</v>
      </c>
      <c r="U132" s="62">
        <v>0</v>
      </c>
      <c r="V132" s="62">
        <v>1000</v>
      </c>
      <c r="W132" s="62">
        <v>0</v>
      </c>
      <c r="X132" s="62">
        <v>0</v>
      </c>
      <c r="Y132" s="62">
        <v>0</v>
      </c>
      <c r="Z132" s="62">
        <v>0</v>
      </c>
      <c r="AA132" s="62">
        <v>0</v>
      </c>
      <c r="AB132" s="297">
        <v>0</v>
      </c>
      <c r="AC132" s="188">
        <v>0</v>
      </c>
    </row>
    <row r="133" spans="1:43" x14ac:dyDescent="0.3">
      <c r="A133" s="78">
        <v>32394</v>
      </c>
      <c r="B133" s="38" t="s">
        <v>129</v>
      </c>
      <c r="C133" s="108">
        <v>171.55</v>
      </c>
      <c r="D133" s="62">
        <v>171.55</v>
      </c>
      <c r="E133" s="62">
        <v>0</v>
      </c>
      <c r="F133" s="62">
        <v>0</v>
      </c>
      <c r="G133" s="62">
        <v>0</v>
      </c>
      <c r="H133" s="62">
        <v>0</v>
      </c>
      <c r="I133" s="62">
        <v>0</v>
      </c>
      <c r="J133" s="102">
        <v>0</v>
      </c>
      <c r="K133" s="102">
        <v>0</v>
      </c>
      <c r="L133" s="62">
        <v>0</v>
      </c>
      <c r="M133" s="62">
        <v>0</v>
      </c>
      <c r="N133" s="62">
        <v>0</v>
      </c>
      <c r="O133" s="62">
        <v>0</v>
      </c>
      <c r="P133" s="62">
        <v>0</v>
      </c>
      <c r="Q133" s="62">
        <v>0</v>
      </c>
      <c r="R133" s="62">
        <v>0</v>
      </c>
      <c r="S133" s="62">
        <v>0</v>
      </c>
      <c r="T133" s="62">
        <v>0</v>
      </c>
      <c r="U133" s="62">
        <v>0</v>
      </c>
      <c r="V133" s="62">
        <v>0</v>
      </c>
      <c r="W133" s="62">
        <v>0</v>
      </c>
      <c r="X133" s="62">
        <v>0</v>
      </c>
      <c r="Y133" s="62">
        <v>0</v>
      </c>
      <c r="Z133" s="62">
        <v>0</v>
      </c>
      <c r="AA133" s="62">
        <v>0</v>
      </c>
      <c r="AB133" s="297">
        <v>0</v>
      </c>
      <c r="AC133" s="188">
        <v>0</v>
      </c>
    </row>
    <row r="134" spans="1:43" x14ac:dyDescent="0.3">
      <c r="A134" s="78">
        <v>32395</v>
      </c>
      <c r="B134" s="38" t="s">
        <v>136</v>
      </c>
      <c r="C134" s="108">
        <v>450</v>
      </c>
      <c r="D134" s="62">
        <v>0</v>
      </c>
      <c r="E134" s="62">
        <v>0</v>
      </c>
      <c r="F134" s="62">
        <v>0</v>
      </c>
      <c r="G134" s="62">
        <v>0</v>
      </c>
      <c r="H134" s="62">
        <v>0</v>
      </c>
      <c r="I134" s="62">
        <v>0</v>
      </c>
      <c r="J134" s="102">
        <v>150</v>
      </c>
      <c r="K134" s="102">
        <v>300</v>
      </c>
      <c r="L134" s="62">
        <v>0</v>
      </c>
      <c r="M134" s="62">
        <v>0</v>
      </c>
      <c r="N134" s="62">
        <v>0</v>
      </c>
      <c r="O134" s="62">
        <v>0</v>
      </c>
      <c r="P134" s="62">
        <v>0</v>
      </c>
      <c r="Q134" s="62">
        <v>0</v>
      </c>
      <c r="R134" s="62">
        <v>0</v>
      </c>
      <c r="S134" s="62">
        <v>0</v>
      </c>
      <c r="T134" s="62">
        <v>0</v>
      </c>
      <c r="U134" s="62">
        <v>0</v>
      </c>
      <c r="V134" s="62">
        <v>0</v>
      </c>
      <c r="W134" s="62">
        <v>0</v>
      </c>
      <c r="X134" s="62">
        <v>0</v>
      </c>
      <c r="Y134" s="62">
        <v>0</v>
      </c>
      <c r="Z134" s="62">
        <v>0</v>
      </c>
      <c r="AA134" s="62">
        <v>0</v>
      </c>
      <c r="AB134" s="297">
        <v>0</v>
      </c>
      <c r="AC134" s="188">
        <v>0</v>
      </c>
    </row>
    <row r="135" spans="1:43" x14ac:dyDescent="0.3">
      <c r="A135" s="78">
        <v>32396</v>
      </c>
      <c r="B135" s="38" t="s">
        <v>112</v>
      </c>
      <c r="C135" s="108">
        <v>58.08</v>
      </c>
      <c r="D135" s="62">
        <v>0</v>
      </c>
      <c r="E135" s="62">
        <v>0</v>
      </c>
      <c r="F135" s="62">
        <v>0</v>
      </c>
      <c r="G135" s="62">
        <v>0</v>
      </c>
      <c r="H135" s="62">
        <v>0</v>
      </c>
      <c r="I135" s="62">
        <v>0</v>
      </c>
      <c r="J135" s="102">
        <v>100</v>
      </c>
      <c r="K135" s="102">
        <v>-41.92</v>
      </c>
      <c r="L135" s="62">
        <v>0</v>
      </c>
      <c r="M135" s="62">
        <v>0</v>
      </c>
      <c r="N135" s="62">
        <v>0</v>
      </c>
      <c r="O135" s="62">
        <v>0</v>
      </c>
      <c r="P135" s="62">
        <v>0</v>
      </c>
      <c r="Q135" s="62">
        <v>0</v>
      </c>
      <c r="R135" s="62">
        <v>0</v>
      </c>
      <c r="S135" s="62">
        <v>0</v>
      </c>
      <c r="T135" s="62">
        <v>0</v>
      </c>
      <c r="U135" s="62">
        <v>0</v>
      </c>
      <c r="V135" s="62">
        <v>0</v>
      </c>
      <c r="W135" s="62">
        <v>0</v>
      </c>
      <c r="X135" s="62">
        <v>0</v>
      </c>
      <c r="Y135" s="62">
        <v>0</v>
      </c>
      <c r="Z135" s="62">
        <v>0</v>
      </c>
      <c r="AA135" s="62">
        <v>0</v>
      </c>
      <c r="AB135" s="297">
        <v>0</v>
      </c>
      <c r="AC135" s="188">
        <v>0</v>
      </c>
    </row>
    <row r="136" spans="1:43" ht="19.5" thickBot="1" x14ac:dyDescent="0.35">
      <c r="A136" s="76">
        <v>32399</v>
      </c>
      <c r="B136" s="34" t="s">
        <v>113</v>
      </c>
      <c r="C136" s="106">
        <v>6825.28</v>
      </c>
      <c r="D136" s="63">
        <v>228.75</v>
      </c>
      <c r="E136" s="63">
        <v>0</v>
      </c>
      <c r="F136" s="63">
        <v>0</v>
      </c>
      <c r="G136" s="63">
        <v>0</v>
      </c>
      <c r="H136" s="63">
        <v>0</v>
      </c>
      <c r="I136" s="63">
        <v>0</v>
      </c>
      <c r="J136" s="104">
        <v>2000</v>
      </c>
      <c r="K136" s="104">
        <v>-1000</v>
      </c>
      <c r="L136" s="63">
        <v>0</v>
      </c>
      <c r="M136" s="63">
        <v>1596.53</v>
      </c>
      <c r="N136" s="63">
        <v>0</v>
      </c>
      <c r="O136" s="63">
        <v>0</v>
      </c>
      <c r="P136" s="63">
        <v>0</v>
      </c>
      <c r="Q136" s="63">
        <v>4000</v>
      </c>
      <c r="R136" s="63">
        <v>0</v>
      </c>
      <c r="S136" s="63">
        <v>0</v>
      </c>
      <c r="T136" s="63">
        <v>0</v>
      </c>
      <c r="U136" s="63">
        <v>0</v>
      </c>
      <c r="V136" s="63">
        <v>0</v>
      </c>
      <c r="W136" s="63">
        <v>0</v>
      </c>
      <c r="X136" s="63">
        <v>0</v>
      </c>
      <c r="Y136" s="63">
        <v>0</v>
      </c>
      <c r="Z136" s="63">
        <v>0</v>
      </c>
      <c r="AA136" s="63">
        <v>0</v>
      </c>
      <c r="AB136" s="298">
        <v>0</v>
      </c>
      <c r="AC136" s="189">
        <v>0</v>
      </c>
    </row>
    <row r="137" spans="1:43" s="31" customFormat="1" ht="19.5" thickBot="1" x14ac:dyDescent="0.35">
      <c r="A137" s="64">
        <v>324</v>
      </c>
      <c r="B137" s="65" t="s">
        <v>25</v>
      </c>
      <c r="C137" s="119">
        <v>4191.04</v>
      </c>
      <c r="D137" s="66">
        <v>1500</v>
      </c>
      <c r="E137" s="66">
        <f>E138</f>
        <v>-1090.1500000000001</v>
      </c>
      <c r="F137" s="100">
        <v>0</v>
      </c>
      <c r="G137" s="100">
        <v>0</v>
      </c>
      <c r="H137" s="66">
        <v>0</v>
      </c>
      <c r="I137" s="66">
        <v>0</v>
      </c>
      <c r="J137" s="120">
        <v>2300</v>
      </c>
      <c r="K137" s="120">
        <f>K138</f>
        <v>300</v>
      </c>
      <c r="L137" s="66">
        <v>0</v>
      </c>
      <c r="M137" s="66">
        <v>0</v>
      </c>
      <c r="N137" s="66">
        <v>0</v>
      </c>
      <c r="O137" s="66">
        <v>0</v>
      </c>
      <c r="P137" s="66">
        <v>0</v>
      </c>
      <c r="Q137" s="100">
        <v>0</v>
      </c>
      <c r="R137" s="100">
        <v>0</v>
      </c>
      <c r="S137" s="66">
        <v>0</v>
      </c>
      <c r="T137" s="66">
        <v>0</v>
      </c>
      <c r="U137" s="66">
        <v>0</v>
      </c>
      <c r="V137" s="66">
        <v>1961.19</v>
      </c>
      <c r="W137" s="66">
        <f>W138</f>
        <v>-780</v>
      </c>
      <c r="X137" s="66">
        <v>0</v>
      </c>
      <c r="Y137" s="66">
        <v>0</v>
      </c>
      <c r="Z137" s="66">
        <v>0</v>
      </c>
      <c r="AA137" s="66">
        <v>0</v>
      </c>
      <c r="AB137" s="299">
        <v>0</v>
      </c>
      <c r="AC137" s="186">
        <v>0</v>
      </c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</row>
    <row r="138" spans="1:43" s="35" customFormat="1" x14ac:dyDescent="0.3">
      <c r="A138" s="139">
        <v>3241</v>
      </c>
      <c r="B138" s="152" t="s">
        <v>25</v>
      </c>
      <c r="C138" s="141">
        <v>4191.04</v>
      </c>
      <c r="D138" s="150">
        <v>1500</v>
      </c>
      <c r="E138" s="150">
        <f>E140</f>
        <v>-1090.1500000000001</v>
      </c>
      <c r="F138" s="149">
        <v>0</v>
      </c>
      <c r="G138" s="149">
        <v>0</v>
      </c>
      <c r="H138" s="150">
        <v>0</v>
      </c>
      <c r="I138" s="150">
        <v>0</v>
      </c>
      <c r="J138" s="145">
        <v>2300</v>
      </c>
      <c r="K138" s="145">
        <f>K139+K140</f>
        <v>300</v>
      </c>
      <c r="L138" s="150">
        <v>0</v>
      </c>
      <c r="M138" s="150">
        <v>0</v>
      </c>
      <c r="N138" s="150">
        <v>0</v>
      </c>
      <c r="O138" s="150">
        <v>0</v>
      </c>
      <c r="P138" s="150">
        <v>0</v>
      </c>
      <c r="Q138" s="149">
        <v>0</v>
      </c>
      <c r="R138" s="149">
        <v>0</v>
      </c>
      <c r="S138" s="150">
        <v>0</v>
      </c>
      <c r="T138" s="150">
        <v>0</v>
      </c>
      <c r="U138" s="150">
        <v>0</v>
      </c>
      <c r="V138" s="150">
        <v>1961.19</v>
      </c>
      <c r="W138" s="150">
        <f>W140</f>
        <v>-780</v>
      </c>
      <c r="X138" s="150">
        <v>0</v>
      </c>
      <c r="Y138" s="150">
        <v>0</v>
      </c>
      <c r="Z138" s="150">
        <v>0</v>
      </c>
      <c r="AA138" s="150">
        <v>0</v>
      </c>
      <c r="AB138" s="300">
        <v>0</v>
      </c>
      <c r="AC138" s="271">
        <v>0</v>
      </c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</row>
    <row r="139" spans="1:43" x14ac:dyDescent="0.3">
      <c r="A139" s="78">
        <v>32411</v>
      </c>
      <c r="B139" s="38" t="s">
        <v>119</v>
      </c>
      <c r="C139" s="108">
        <v>0</v>
      </c>
      <c r="D139" s="62">
        <v>0</v>
      </c>
      <c r="E139" s="62">
        <v>0</v>
      </c>
      <c r="F139" s="62">
        <v>0</v>
      </c>
      <c r="G139" s="62">
        <v>0</v>
      </c>
      <c r="H139" s="62">
        <v>0</v>
      </c>
      <c r="I139" s="62">
        <v>0</v>
      </c>
      <c r="J139" s="102">
        <v>300</v>
      </c>
      <c r="K139" s="102">
        <v>-300</v>
      </c>
      <c r="L139" s="62">
        <v>0</v>
      </c>
      <c r="M139" s="62">
        <v>0</v>
      </c>
      <c r="N139" s="62">
        <v>0</v>
      </c>
      <c r="O139" s="62">
        <v>0</v>
      </c>
      <c r="P139" s="62">
        <v>0</v>
      </c>
      <c r="Q139" s="62">
        <v>0</v>
      </c>
      <c r="R139" s="62">
        <v>0</v>
      </c>
      <c r="S139" s="62">
        <v>0</v>
      </c>
      <c r="T139" s="62">
        <v>0</v>
      </c>
      <c r="U139" s="62">
        <v>0</v>
      </c>
      <c r="V139" s="62">
        <v>0</v>
      </c>
      <c r="W139" s="62">
        <v>0</v>
      </c>
      <c r="X139" s="62">
        <v>0</v>
      </c>
      <c r="Y139" s="62">
        <v>0</v>
      </c>
      <c r="Z139" s="62">
        <v>0</v>
      </c>
      <c r="AA139" s="62">
        <v>0</v>
      </c>
      <c r="AB139" s="297">
        <v>0</v>
      </c>
      <c r="AC139" s="188">
        <v>0</v>
      </c>
    </row>
    <row r="140" spans="1:43" ht="19.5" thickBot="1" x14ac:dyDescent="0.35">
      <c r="A140" s="76">
        <v>32412</v>
      </c>
      <c r="B140" s="34" t="s">
        <v>128</v>
      </c>
      <c r="C140" s="106">
        <v>4191.04</v>
      </c>
      <c r="D140" s="63">
        <v>1500</v>
      </c>
      <c r="E140" s="63">
        <v>-1090.1500000000001</v>
      </c>
      <c r="F140" s="63">
        <v>0</v>
      </c>
      <c r="G140" s="63">
        <v>0</v>
      </c>
      <c r="H140" s="63">
        <v>0</v>
      </c>
      <c r="I140" s="63">
        <v>0</v>
      </c>
      <c r="J140" s="104">
        <v>2000</v>
      </c>
      <c r="K140" s="104">
        <v>600</v>
      </c>
      <c r="L140" s="63">
        <v>0</v>
      </c>
      <c r="M140" s="63">
        <v>0</v>
      </c>
      <c r="N140" s="63">
        <v>0</v>
      </c>
      <c r="O140" s="63">
        <v>0</v>
      </c>
      <c r="P140" s="63">
        <v>0</v>
      </c>
      <c r="Q140" s="63">
        <v>0</v>
      </c>
      <c r="R140" s="63">
        <v>0</v>
      </c>
      <c r="S140" s="63">
        <v>0</v>
      </c>
      <c r="T140" s="63">
        <v>0</v>
      </c>
      <c r="U140" s="63">
        <v>0</v>
      </c>
      <c r="V140" s="63">
        <v>1961.19</v>
      </c>
      <c r="W140" s="63">
        <v>-780</v>
      </c>
      <c r="X140" s="63">
        <v>0</v>
      </c>
      <c r="Y140" s="63">
        <v>0</v>
      </c>
      <c r="Z140" s="63">
        <v>0</v>
      </c>
      <c r="AA140" s="63">
        <v>0</v>
      </c>
      <c r="AB140" s="298">
        <v>0</v>
      </c>
      <c r="AC140" s="189">
        <v>0</v>
      </c>
    </row>
    <row r="141" spans="1:43" s="31" customFormat="1" ht="37.5" thickBot="1" x14ac:dyDescent="0.35">
      <c r="A141" s="64">
        <v>329</v>
      </c>
      <c r="B141" s="146" t="s">
        <v>2</v>
      </c>
      <c r="C141" s="119">
        <v>19345.310000000001</v>
      </c>
      <c r="D141" s="66">
        <v>1218.99</v>
      </c>
      <c r="E141" s="66">
        <v>0</v>
      </c>
      <c r="F141" s="66">
        <v>0</v>
      </c>
      <c r="G141" s="66">
        <v>0</v>
      </c>
      <c r="H141" s="66">
        <v>0</v>
      </c>
      <c r="I141" s="66">
        <v>0</v>
      </c>
      <c r="J141" s="120">
        <v>9000</v>
      </c>
      <c r="K141" s="120">
        <f>K142+K146+K148+K150+K155+K157</f>
        <v>1016.27</v>
      </c>
      <c r="L141" s="66">
        <v>0</v>
      </c>
      <c r="M141" s="66">
        <v>0</v>
      </c>
      <c r="N141" s="66">
        <v>0</v>
      </c>
      <c r="O141" s="66">
        <v>0</v>
      </c>
      <c r="P141" s="66">
        <v>0</v>
      </c>
      <c r="Q141" s="100">
        <v>4500</v>
      </c>
      <c r="R141" s="100">
        <f>R150</f>
        <v>700</v>
      </c>
      <c r="S141" s="66">
        <v>0</v>
      </c>
      <c r="T141" s="66">
        <v>0</v>
      </c>
      <c r="U141" s="66">
        <v>0</v>
      </c>
      <c r="V141" s="66">
        <v>2210.0500000000002</v>
      </c>
      <c r="W141" s="66">
        <f>W146</f>
        <v>700</v>
      </c>
      <c r="X141" s="66">
        <v>0</v>
      </c>
      <c r="Y141" s="66">
        <v>0</v>
      </c>
      <c r="Z141" s="66">
        <v>0</v>
      </c>
      <c r="AA141" s="66">
        <v>0</v>
      </c>
      <c r="AB141" s="299">
        <v>0</v>
      </c>
      <c r="AC141" s="186">
        <v>0</v>
      </c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</row>
    <row r="142" spans="1:43" s="43" customFormat="1" x14ac:dyDescent="0.3">
      <c r="A142" s="139">
        <v>3292</v>
      </c>
      <c r="B142" s="140" t="s">
        <v>52</v>
      </c>
      <c r="C142" s="141">
        <v>2670.96</v>
      </c>
      <c r="D142" s="150">
        <v>0</v>
      </c>
      <c r="E142" s="150">
        <v>0</v>
      </c>
      <c r="F142" s="150">
        <v>0</v>
      </c>
      <c r="G142" s="150">
        <v>0</v>
      </c>
      <c r="H142" s="150">
        <v>0</v>
      </c>
      <c r="I142" s="150">
        <v>0</v>
      </c>
      <c r="J142" s="145">
        <v>2500</v>
      </c>
      <c r="K142" s="145">
        <f>K143+K144</f>
        <v>170.96</v>
      </c>
      <c r="L142" s="150">
        <v>0</v>
      </c>
      <c r="M142" s="150">
        <v>0</v>
      </c>
      <c r="N142" s="150">
        <v>0</v>
      </c>
      <c r="O142" s="150">
        <v>0</v>
      </c>
      <c r="P142" s="150">
        <v>0</v>
      </c>
      <c r="Q142" s="149">
        <v>0</v>
      </c>
      <c r="R142" s="149">
        <v>0</v>
      </c>
      <c r="S142" s="150">
        <v>0</v>
      </c>
      <c r="T142" s="150">
        <v>0</v>
      </c>
      <c r="U142" s="150">
        <v>0</v>
      </c>
      <c r="V142" s="150">
        <v>0</v>
      </c>
      <c r="W142" s="150">
        <v>0</v>
      </c>
      <c r="X142" s="150">
        <v>0</v>
      </c>
      <c r="Y142" s="150">
        <v>0</v>
      </c>
      <c r="Z142" s="150">
        <v>0</v>
      </c>
      <c r="AA142" s="150">
        <v>0</v>
      </c>
      <c r="AB142" s="300">
        <v>0</v>
      </c>
      <c r="AC142" s="271">
        <v>0</v>
      </c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</row>
    <row r="143" spans="1:43" s="32" customFormat="1" ht="36.75" x14ac:dyDescent="0.3">
      <c r="A143" s="79">
        <v>32921</v>
      </c>
      <c r="B143" s="41" t="s">
        <v>126</v>
      </c>
      <c r="C143" s="108">
        <v>970.12</v>
      </c>
      <c r="D143" s="61">
        <v>0</v>
      </c>
      <c r="E143" s="61">
        <v>0</v>
      </c>
      <c r="F143" s="61">
        <v>0</v>
      </c>
      <c r="G143" s="61">
        <v>0</v>
      </c>
      <c r="H143" s="61">
        <v>0</v>
      </c>
      <c r="I143" s="61">
        <v>0</v>
      </c>
      <c r="J143" s="102">
        <v>1000</v>
      </c>
      <c r="K143" s="102">
        <v>-29.88</v>
      </c>
      <c r="L143" s="61">
        <v>0</v>
      </c>
      <c r="M143" s="61">
        <v>0</v>
      </c>
      <c r="N143" s="61">
        <v>0</v>
      </c>
      <c r="O143" s="61">
        <v>0</v>
      </c>
      <c r="P143" s="61">
        <v>0</v>
      </c>
      <c r="Q143" s="98">
        <v>0</v>
      </c>
      <c r="R143" s="98">
        <v>0</v>
      </c>
      <c r="S143" s="61">
        <v>0</v>
      </c>
      <c r="T143" s="61">
        <v>0</v>
      </c>
      <c r="U143" s="61">
        <v>0</v>
      </c>
      <c r="V143" s="61">
        <v>0</v>
      </c>
      <c r="W143" s="61">
        <v>0</v>
      </c>
      <c r="X143" s="61">
        <v>0</v>
      </c>
      <c r="Y143" s="61">
        <v>0</v>
      </c>
      <c r="Z143" s="61">
        <v>0</v>
      </c>
      <c r="AA143" s="61">
        <v>0</v>
      </c>
      <c r="AB143" s="301">
        <v>0</v>
      </c>
      <c r="AC143" s="198">
        <v>0</v>
      </c>
    </row>
    <row r="144" spans="1:43" s="32" customFormat="1" ht="36.75" x14ac:dyDescent="0.3">
      <c r="A144" s="79">
        <v>32922</v>
      </c>
      <c r="B144" s="41" t="s">
        <v>127</v>
      </c>
      <c r="C144" s="108">
        <v>1700.84</v>
      </c>
      <c r="D144" s="61">
        <v>0</v>
      </c>
      <c r="E144" s="61">
        <v>0</v>
      </c>
      <c r="F144" s="61">
        <v>0</v>
      </c>
      <c r="G144" s="61">
        <v>0</v>
      </c>
      <c r="H144" s="61">
        <v>0</v>
      </c>
      <c r="I144" s="61">
        <v>0</v>
      </c>
      <c r="J144" s="102">
        <v>1500</v>
      </c>
      <c r="K144" s="102">
        <v>200.84</v>
      </c>
      <c r="L144" s="61">
        <v>0</v>
      </c>
      <c r="M144" s="61">
        <v>0</v>
      </c>
      <c r="N144" s="61">
        <v>0</v>
      </c>
      <c r="O144" s="61">
        <v>0</v>
      </c>
      <c r="P144" s="61">
        <v>0</v>
      </c>
      <c r="Q144" s="98">
        <v>0</v>
      </c>
      <c r="R144" s="98">
        <v>0</v>
      </c>
      <c r="S144" s="61">
        <v>0</v>
      </c>
      <c r="T144" s="61">
        <v>0</v>
      </c>
      <c r="U144" s="61">
        <v>0</v>
      </c>
      <c r="V144" s="61">
        <v>0</v>
      </c>
      <c r="W144" s="61">
        <v>0</v>
      </c>
      <c r="X144" s="61">
        <v>0</v>
      </c>
      <c r="Y144" s="61">
        <v>0</v>
      </c>
      <c r="Z144" s="61">
        <v>0</v>
      </c>
      <c r="AA144" s="61">
        <v>0</v>
      </c>
      <c r="AB144" s="301">
        <v>0</v>
      </c>
      <c r="AC144" s="198">
        <v>0</v>
      </c>
    </row>
    <row r="145" spans="1:43" s="31" customFormat="1" ht="18" customHeight="1" x14ac:dyDescent="0.3">
      <c r="A145" s="85">
        <v>32923</v>
      </c>
      <c r="B145" s="82" t="s">
        <v>114</v>
      </c>
      <c r="C145" s="108">
        <v>0</v>
      </c>
      <c r="D145" s="83">
        <v>0</v>
      </c>
      <c r="E145" s="83">
        <v>0</v>
      </c>
      <c r="F145" s="83">
        <v>0</v>
      </c>
      <c r="G145" s="83">
        <v>0</v>
      </c>
      <c r="H145" s="83">
        <v>0</v>
      </c>
      <c r="I145" s="83">
        <v>0</v>
      </c>
      <c r="J145" s="102">
        <v>0</v>
      </c>
      <c r="K145" s="102">
        <v>0</v>
      </c>
      <c r="L145" s="62">
        <v>0</v>
      </c>
      <c r="M145" s="62">
        <v>0</v>
      </c>
      <c r="N145" s="62">
        <v>0</v>
      </c>
      <c r="O145" s="62">
        <v>0</v>
      </c>
      <c r="P145" s="62">
        <v>0</v>
      </c>
      <c r="Q145" s="83">
        <v>0</v>
      </c>
      <c r="R145" s="83">
        <v>0</v>
      </c>
      <c r="S145" s="62">
        <v>0</v>
      </c>
      <c r="T145" s="62">
        <v>0</v>
      </c>
      <c r="U145" s="62">
        <v>0</v>
      </c>
      <c r="V145" s="62">
        <v>0</v>
      </c>
      <c r="W145" s="62">
        <v>0</v>
      </c>
      <c r="X145" s="62">
        <v>0</v>
      </c>
      <c r="Y145" s="62">
        <v>0</v>
      </c>
      <c r="Z145" s="62">
        <v>0</v>
      </c>
      <c r="AA145" s="62">
        <v>0</v>
      </c>
      <c r="AB145" s="297">
        <v>0</v>
      </c>
      <c r="AC145" s="188">
        <v>0</v>
      </c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</row>
    <row r="146" spans="1:43" s="43" customFormat="1" x14ac:dyDescent="0.3">
      <c r="A146" s="77">
        <v>3293</v>
      </c>
      <c r="B146" s="37" t="s">
        <v>43</v>
      </c>
      <c r="C146" s="107">
        <v>7760.05</v>
      </c>
      <c r="D146" s="59">
        <v>1000</v>
      </c>
      <c r="E146" s="59">
        <v>0</v>
      </c>
      <c r="F146" s="59">
        <v>0</v>
      </c>
      <c r="G146" s="59">
        <v>0</v>
      </c>
      <c r="H146" s="59">
        <v>0</v>
      </c>
      <c r="I146" s="59">
        <v>0</v>
      </c>
      <c r="J146" s="101">
        <v>3500</v>
      </c>
      <c r="K146" s="101">
        <f>K147</f>
        <v>2000</v>
      </c>
      <c r="L146" s="59">
        <v>0</v>
      </c>
      <c r="M146" s="59">
        <v>0</v>
      </c>
      <c r="N146" s="59">
        <v>0</v>
      </c>
      <c r="O146" s="59">
        <v>0</v>
      </c>
      <c r="P146" s="59">
        <v>0</v>
      </c>
      <c r="Q146" s="97">
        <v>0</v>
      </c>
      <c r="R146" s="97">
        <v>0</v>
      </c>
      <c r="S146" s="59">
        <v>0</v>
      </c>
      <c r="T146" s="59">
        <v>0</v>
      </c>
      <c r="U146" s="59">
        <v>0</v>
      </c>
      <c r="V146" s="59">
        <v>560.04999999999995</v>
      </c>
      <c r="W146" s="59">
        <f>W147</f>
        <v>700</v>
      </c>
      <c r="X146" s="59">
        <v>0</v>
      </c>
      <c r="Y146" s="59">
        <v>0</v>
      </c>
      <c r="Z146" s="59">
        <v>0</v>
      </c>
      <c r="AA146" s="59">
        <v>0</v>
      </c>
      <c r="AB146" s="296">
        <v>0</v>
      </c>
      <c r="AC146" s="197">
        <v>0</v>
      </c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</row>
    <row r="147" spans="1:43" s="31" customFormat="1" x14ac:dyDescent="0.3">
      <c r="A147" s="78">
        <v>32931</v>
      </c>
      <c r="B147" s="39" t="s">
        <v>43</v>
      </c>
      <c r="C147" s="108">
        <v>7760.05</v>
      </c>
      <c r="D147" s="62">
        <v>1000</v>
      </c>
      <c r="E147" s="62">
        <v>0</v>
      </c>
      <c r="F147" s="62">
        <v>0</v>
      </c>
      <c r="G147" s="62">
        <v>0</v>
      </c>
      <c r="H147" s="62">
        <v>0</v>
      </c>
      <c r="I147" s="62">
        <v>0</v>
      </c>
      <c r="J147" s="102">
        <v>3500</v>
      </c>
      <c r="K147" s="102">
        <v>2000</v>
      </c>
      <c r="L147" s="62">
        <v>0</v>
      </c>
      <c r="M147" s="62">
        <v>0</v>
      </c>
      <c r="N147" s="62">
        <v>0</v>
      </c>
      <c r="O147" s="62">
        <v>0</v>
      </c>
      <c r="P147" s="62">
        <v>0</v>
      </c>
      <c r="Q147" s="62">
        <v>0</v>
      </c>
      <c r="R147" s="62">
        <v>0</v>
      </c>
      <c r="S147" s="62">
        <v>0</v>
      </c>
      <c r="T147" s="62">
        <v>0</v>
      </c>
      <c r="U147" s="62">
        <v>0</v>
      </c>
      <c r="V147" s="62">
        <v>560.04999999999995</v>
      </c>
      <c r="W147" s="62">
        <v>700</v>
      </c>
      <c r="X147" s="62">
        <v>0</v>
      </c>
      <c r="Y147" s="62">
        <v>0</v>
      </c>
      <c r="Z147" s="62">
        <v>0</v>
      </c>
      <c r="AA147" s="62">
        <v>0</v>
      </c>
      <c r="AB147" s="297">
        <v>0</v>
      </c>
      <c r="AC147" s="188">
        <v>0</v>
      </c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</row>
    <row r="148" spans="1:43" s="35" customFormat="1" x14ac:dyDescent="0.3">
      <c r="A148" s="77">
        <v>3294</v>
      </c>
      <c r="B148" s="37" t="s">
        <v>44</v>
      </c>
      <c r="C148" s="107">
        <v>790</v>
      </c>
      <c r="D148" s="59">
        <v>0</v>
      </c>
      <c r="E148" s="59">
        <v>0</v>
      </c>
      <c r="F148" s="59">
        <v>0</v>
      </c>
      <c r="G148" s="59">
        <v>0</v>
      </c>
      <c r="H148" s="59">
        <v>0</v>
      </c>
      <c r="I148" s="59">
        <v>0</v>
      </c>
      <c r="J148" s="101">
        <v>1500</v>
      </c>
      <c r="K148" s="101">
        <f>K149</f>
        <v>-710</v>
      </c>
      <c r="L148" s="59">
        <v>0</v>
      </c>
      <c r="M148" s="59">
        <v>0</v>
      </c>
      <c r="N148" s="59">
        <v>0</v>
      </c>
      <c r="O148" s="59">
        <v>0</v>
      </c>
      <c r="P148" s="59">
        <v>0</v>
      </c>
      <c r="Q148" s="97">
        <v>0</v>
      </c>
      <c r="R148" s="97">
        <v>0</v>
      </c>
      <c r="S148" s="59">
        <v>0</v>
      </c>
      <c r="T148" s="59">
        <v>0</v>
      </c>
      <c r="U148" s="59">
        <v>0</v>
      </c>
      <c r="V148" s="59">
        <v>0</v>
      </c>
      <c r="W148" s="59">
        <v>0</v>
      </c>
      <c r="X148" s="59">
        <v>0</v>
      </c>
      <c r="Y148" s="59">
        <v>0</v>
      </c>
      <c r="Z148" s="59">
        <v>0</v>
      </c>
      <c r="AA148" s="59">
        <v>0</v>
      </c>
      <c r="AB148" s="296">
        <v>0</v>
      </c>
      <c r="AC148" s="197">
        <v>0</v>
      </c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</row>
    <row r="149" spans="1:43" x14ac:dyDescent="0.3">
      <c r="A149" s="78">
        <v>32941</v>
      </c>
      <c r="B149" s="39" t="s">
        <v>115</v>
      </c>
      <c r="C149" s="108">
        <v>790</v>
      </c>
      <c r="D149" s="62">
        <v>0</v>
      </c>
      <c r="E149" s="62">
        <v>0</v>
      </c>
      <c r="F149" s="62">
        <v>0</v>
      </c>
      <c r="G149" s="62">
        <v>0</v>
      </c>
      <c r="H149" s="62">
        <v>0</v>
      </c>
      <c r="I149" s="62">
        <v>0</v>
      </c>
      <c r="J149" s="102">
        <v>1500</v>
      </c>
      <c r="K149" s="102">
        <v>-710</v>
      </c>
      <c r="L149" s="62">
        <v>0</v>
      </c>
      <c r="M149" s="62">
        <v>0</v>
      </c>
      <c r="N149" s="62">
        <v>0</v>
      </c>
      <c r="O149" s="62">
        <v>0</v>
      </c>
      <c r="P149" s="62">
        <v>0</v>
      </c>
      <c r="Q149" s="62">
        <v>0</v>
      </c>
      <c r="R149" s="62">
        <v>0</v>
      </c>
      <c r="S149" s="62">
        <v>0</v>
      </c>
      <c r="T149" s="62">
        <v>0</v>
      </c>
      <c r="U149" s="62">
        <v>0</v>
      </c>
      <c r="V149" s="62">
        <v>0</v>
      </c>
      <c r="W149" s="62">
        <v>0</v>
      </c>
      <c r="X149" s="62">
        <v>0</v>
      </c>
      <c r="Y149" s="62">
        <v>0</v>
      </c>
      <c r="Z149" s="62">
        <v>0</v>
      </c>
      <c r="AA149" s="62">
        <v>0</v>
      </c>
      <c r="AB149" s="297">
        <v>0</v>
      </c>
      <c r="AC149" s="188">
        <v>0</v>
      </c>
    </row>
    <row r="150" spans="1:43" s="35" customFormat="1" x14ac:dyDescent="0.3">
      <c r="A150" s="77">
        <v>3295</v>
      </c>
      <c r="B150" s="44" t="s">
        <v>53</v>
      </c>
      <c r="C150" s="107">
        <v>5455.31</v>
      </c>
      <c r="D150" s="59">
        <v>0</v>
      </c>
      <c r="E150" s="59">
        <v>0</v>
      </c>
      <c r="F150" s="59">
        <v>0</v>
      </c>
      <c r="G150" s="59">
        <v>0</v>
      </c>
      <c r="H150" s="59">
        <v>0</v>
      </c>
      <c r="I150" s="59">
        <v>0</v>
      </c>
      <c r="J150" s="101">
        <v>600</v>
      </c>
      <c r="K150" s="101">
        <f>K152+K154</f>
        <v>-344.69</v>
      </c>
      <c r="L150" s="59">
        <v>0</v>
      </c>
      <c r="M150" s="59">
        <v>0</v>
      </c>
      <c r="N150" s="59">
        <v>0</v>
      </c>
      <c r="O150" s="59">
        <v>0</v>
      </c>
      <c r="P150" s="59">
        <v>0</v>
      </c>
      <c r="Q150" s="97">
        <v>4500</v>
      </c>
      <c r="R150" s="97">
        <f>R153</f>
        <v>700</v>
      </c>
      <c r="S150" s="59">
        <v>0</v>
      </c>
      <c r="T150" s="59">
        <v>0</v>
      </c>
      <c r="U150" s="59">
        <v>0</v>
      </c>
      <c r="V150" s="59">
        <v>0</v>
      </c>
      <c r="W150" s="59">
        <v>0</v>
      </c>
      <c r="X150" s="59">
        <v>0</v>
      </c>
      <c r="Y150" s="59">
        <v>0</v>
      </c>
      <c r="Z150" s="59">
        <v>0</v>
      </c>
      <c r="AA150" s="59">
        <v>0</v>
      </c>
      <c r="AB150" s="296">
        <v>0</v>
      </c>
      <c r="AC150" s="197">
        <v>0</v>
      </c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</row>
    <row r="151" spans="1:43" s="30" customFormat="1" ht="17.25" customHeight="1" x14ac:dyDescent="0.3">
      <c r="A151" s="79">
        <v>32952</v>
      </c>
      <c r="B151" s="84" t="s">
        <v>155</v>
      </c>
      <c r="C151" s="108">
        <v>0</v>
      </c>
      <c r="D151" s="61">
        <v>0</v>
      </c>
      <c r="E151" s="61">
        <v>0</v>
      </c>
      <c r="F151" s="61">
        <v>0</v>
      </c>
      <c r="G151" s="61">
        <v>0</v>
      </c>
      <c r="H151" s="61">
        <v>0</v>
      </c>
      <c r="I151" s="61">
        <v>0</v>
      </c>
      <c r="J151" s="103">
        <v>0</v>
      </c>
      <c r="K151" s="103">
        <v>0</v>
      </c>
      <c r="L151" s="61">
        <v>0</v>
      </c>
      <c r="M151" s="61">
        <v>0</v>
      </c>
      <c r="N151" s="61">
        <v>0</v>
      </c>
      <c r="O151" s="61">
        <v>0</v>
      </c>
      <c r="P151" s="61">
        <v>0</v>
      </c>
      <c r="Q151" s="98">
        <v>0</v>
      </c>
      <c r="R151" s="98">
        <v>0</v>
      </c>
      <c r="S151" s="61">
        <v>0</v>
      </c>
      <c r="T151" s="61">
        <v>0</v>
      </c>
      <c r="U151" s="61">
        <v>0</v>
      </c>
      <c r="V151" s="61">
        <v>0</v>
      </c>
      <c r="W151" s="61">
        <v>0</v>
      </c>
      <c r="X151" s="61">
        <v>0</v>
      </c>
      <c r="Y151" s="61">
        <v>0</v>
      </c>
      <c r="Z151" s="61">
        <v>0</v>
      </c>
      <c r="AA151" s="61">
        <v>0</v>
      </c>
      <c r="AB151" s="301">
        <v>0</v>
      </c>
      <c r="AC151" s="198">
        <v>0</v>
      </c>
    </row>
    <row r="152" spans="1:43" s="30" customFormat="1" x14ac:dyDescent="0.3">
      <c r="A152" s="79">
        <v>32953</v>
      </c>
      <c r="B152" s="84" t="s">
        <v>125</v>
      </c>
      <c r="C152" s="108">
        <v>255.31</v>
      </c>
      <c r="D152" s="61">
        <v>0</v>
      </c>
      <c r="E152" s="61">
        <v>0</v>
      </c>
      <c r="F152" s="61">
        <v>0</v>
      </c>
      <c r="G152" s="61">
        <v>0</v>
      </c>
      <c r="H152" s="61">
        <v>0</v>
      </c>
      <c r="I152" s="61">
        <v>0</v>
      </c>
      <c r="J152" s="102">
        <v>400</v>
      </c>
      <c r="K152" s="102">
        <v>-144.69</v>
      </c>
      <c r="L152" s="61">
        <v>0</v>
      </c>
      <c r="M152" s="61">
        <v>0</v>
      </c>
      <c r="N152" s="61">
        <v>0</v>
      </c>
      <c r="O152" s="61">
        <v>0</v>
      </c>
      <c r="P152" s="61">
        <v>0</v>
      </c>
      <c r="Q152" s="98">
        <v>0</v>
      </c>
      <c r="R152" s="98">
        <v>0</v>
      </c>
      <c r="S152" s="61">
        <v>0</v>
      </c>
      <c r="T152" s="61">
        <v>0</v>
      </c>
      <c r="U152" s="61">
        <v>0</v>
      </c>
      <c r="V152" s="61">
        <v>0</v>
      </c>
      <c r="W152" s="61">
        <v>0</v>
      </c>
      <c r="X152" s="61">
        <v>0</v>
      </c>
      <c r="Y152" s="61">
        <v>0</v>
      </c>
      <c r="Z152" s="61">
        <v>0</v>
      </c>
      <c r="AA152" s="61">
        <v>0</v>
      </c>
      <c r="AB152" s="301">
        <v>0</v>
      </c>
      <c r="AC152" s="198">
        <v>0</v>
      </c>
    </row>
    <row r="153" spans="1:43" s="30" customFormat="1" x14ac:dyDescent="0.3">
      <c r="A153" s="79">
        <v>32955</v>
      </c>
      <c r="B153" s="84" t="s">
        <v>143</v>
      </c>
      <c r="C153" s="108">
        <v>5200</v>
      </c>
      <c r="D153" s="61">
        <v>0</v>
      </c>
      <c r="E153" s="61">
        <v>0</v>
      </c>
      <c r="F153" s="61">
        <v>0</v>
      </c>
      <c r="G153" s="61">
        <v>0</v>
      </c>
      <c r="H153" s="61">
        <v>0</v>
      </c>
      <c r="I153" s="61">
        <v>0</v>
      </c>
      <c r="J153" s="103">
        <v>0</v>
      </c>
      <c r="K153" s="103">
        <v>0</v>
      </c>
      <c r="L153" s="61">
        <v>0</v>
      </c>
      <c r="M153" s="61">
        <v>0</v>
      </c>
      <c r="N153" s="61">
        <v>0</v>
      </c>
      <c r="O153" s="61">
        <v>0</v>
      </c>
      <c r="P153" s="61">
        <v>0</v>
      </c>
      <c r="Q153" s="98">
        <v>4500</v>
      </c>
      <c r="R153" s="98">
        <v>700</v>
      </c>
      <c r="S153" s="61">
        <v>0</v>
      </c>
      <c r="T153" s="61">
        <v>0</v>
      </c>
      <c r="U153" s="61">
        <v>0</v>
      </c>
      <c r="V153" s="61">
        <v>0</v>
      </c>
      <c r="W153" s="61">
        <v>0</v>
      </c>
      <c r="X153" s="61">
        <v>0</v>
      </c>
      <c r="Y153" s="61">
        <v>0</v>
      </c>
      <c r="Z153" s="61">
        <v>0</v>
      </c>
      <c r="AA153" s="61">
        <v>0</v>
      </c>
      <c r="AB153" s="301">
        <v>0</v>
      </c>
      <c r="AC153" s="198">
        <v>0</v>
      </c>
    </row>
    <row r="154" spans="1:43" s="30" customFormat="1" x14ac:dyDescent="0.3">
      <c r="A154" s="79">
        <v>32959</v>
      </c>
      <c r="B154" s="84" t="s">
        <v>156</v>
      </c>
      <c r="C154" s="108">
        <v>0</v>
      </c>
      <c r="D154" s="61">
        <v>0</v>
      </c>
      <c r="E154" s="61">
        <v>0</v>
      </c>
      <c r="F154" s="61">
        <v>0</v>
      </c>
      <c r="G154" s="61">
        <v>0</v>
      </c>
      <c r="H154" s="61">
        <v>0</v>
      </c>
      <c r="I154" s="61">
        <v>0</v>
      </c>
      <c r="J154" s="103">
        <v>200</v>
      </c>
      <c r="K154" s="103">
        <v>-200</v>
      </c>
      <c r="L154" s="61">
        <v>0</v>
      </c>
      <c r="M154" s="61">
        <v>0</v>
      </c>
      <c r="N154" s="61">
        <v>0</v>
      </c>
      <c r="O154" s="61">
        <v>0</v>
      </c>
      <c r="P154" s="61">
        <v>0</v>
      </c>
      <c r="Q154" s="98">
        <v>0</v>
      </c>
      <c r="R154" s="98">
        <v>0</v>
      </c>
      <c r="S154" s="61">
        <v>0</v>
      </c>
      <c r="T154" s="61">
        <v>0</v>
      </c>
      <c r="U154" s="61">
        <v>0</v>
      </c>
      <c r="V154" s="61">
        <v>0</v>
      </c>
      <c r="W154" s="61">
        <v>0</v>
      </c>
      <c r="X154" s="61">
        <v>0</v>
      </c>
      <c r="Y154" s="61">
        <v>0</v>
      </c>
      <c r="Z154" s="61">
        <v>0</v>
      </c>
      <c r="AA154" s="61">
        <v>0</v>
      </c>
      <c r="AB154" s="301">
        <v>0</v>
      </c>
      <c r="AC154" s="198">
        <v>0</v>
      </c>
    </row>
    <row r="155" spans="1:43" s="35" customFormat="1" x14ac:dyDescent="0.3">
      <c r="A155" s="77">
        <v>3296</v>
      </c>
      <c r="B155" s="44" t="s">
        <v>157</v>
      </c>
      <c r="C155" s="107">
        <v>0</v>
      </c>
      <c r="D155" s="59">
        <v>0</v>
      </c>
      <c r="E155" s="59">
        <v>0</v>
      </c>
      <c r="F155" s="59">
        <v>0</v>
      </c>
      <c r="G155" s="59">
        <v>0</v>
      </c>
      <c r="H155" s="59">
        <v>0</v>
      </c>
      <c r="I155" s="59">
        <v>0</v>
      </c>
      <c r="J155" s="101">
        <v>0</v>
      </c>
      <c r="K155" s="101">
        <v>0</v>
      </c>
      <c r="L155" s="59">
        <v>0</v>
      </c>
      <c r="M155" s="59">
        <v>0</v>
      </c>
      <c r="N155" s="59">
        <v>0</v>
      </c>
      <c r="O155" s="59">
        <v>0</v>
      </c>
      <c r="P155" s="59">
        <v>0</v>
      </c>
      <c r="Q155" s="97">
        <v>0</v>
      </c>
      <c r="R155" s="97">
        <v>0</v>
      </c>
      <c r="S155" s="59">
        <v>0</v>
      </c>
      <c r="T155" s="59">
        <v>0</v>
      </c>
      <c r="U155" s="59">
        <v>0</v>
      </c>
      <c r="V155" s="59">
        <v>0</v>
      </c>
      <c r="W155" s="59">
        <v>0</v>
      </c>
      <c r="X155" s="59">
        <v>0</v>
      </c>
      <c r="Y155" s="59">
        <v>0</v>
      </c>
      <c r="Z155" s="59">
        <v>0</v>
      </c>
      <c r="AA155" s="59">
        <v>0</v>
      </c>
      <c r="AB155" s="296">
        <v>0</v>
      </c>
      <c r="AC155" s="197">
        <v>0</v>
      </c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</row>
    <row r="156" spans="1:43" s="30" customFormat="1" ht="17.25" customHeight="1" x14ac:dyDescent="0.3">
      <c r="A156" s="79">
        <v>32961</v>
      </c>
      <c r="B156" s="84" t="s">
        <v>157</v>
      </c>
      <c r="C156" s="108">
        <v>0</v>
      </c>
      <c r="D156" s="61">
        <v>0</v>
      </c>
      <c r="E156" s="61">
        <v>0</v>
      </c>
      <c r="F156" s="61">
        <v>0</v>
      </c>
      <c r="G156" s="61">
        <v>0</v>
      </c>
      <c r="H156" s="61">
        <v>0</v>
      </c>
      <c r="I156" s="61">
        <v>0</v>
      </c>
      <c r="J156" s="103">
        <v>0</v>
      </c>
      <c r="K156" s="103">
        <v>0</v>
      </c>
      <c r="L156" s="61">
        <v>0</v>
      </c>
      <c r="M156" s="61">
        <v>0</v>
      </c>
      <c r="N156" s="61">
        <v>0</v>
      </c>
      <c r="O156" s="61">
        <v>0</v>
      </c>
      <c r="P156" s="61">
        <v>0</v>
      </c>
      <c r="Q156" s="98">
        <v>0</v>
      </c>
      <c r="R156" s="98">
        <v>0</v>
      </c>
      <c r="S156" s="61">
        <v>0</v>
      </c>
      <c r="T156" s="61">
        <v>0</v>
      </c>
      <c r="U156" s="61">
        <v>0</v>
      </c>
      <c r="V156" s="61">
        <v>0</v>
      </c>
      <c r="W156" s="61">
        <v>0</v>
      </c>
      <c r="X156" s="61">
        <v>0</v>
      </c>
      <c r="Y156" s="61">
        <v>0</v>
      </c>
      <c r="Z156" s="61">
        <v>0</v>
      </c>
      <c r="AA156" s="61">
        <v>0</v>
      </c>
      <c r="AB156" s="301">
        <v>0</v>
      </c>
      <c r="AC156" s="198">
        <v>0</v>
      </c>
    </row>
    <row r="157" spans="1:43" s="35" customFormat="1" ht="36.75" x14ac:dyDescent="0.3">
      <c r="A157" s="77">
        <v>3299</v>
      </c>
      <c r="B157" s="37" t="s">
        <v>2</v>
      </c>
      <c r="C157" s="107">
        <v>2668.99</v>
      </c>
      <c r="D157" s="59">
        <v>218.99</v>
      </c>
      <c r="E157" s="59">
        <v>0</v>
      </c>
      <c r="F157" s="59">
        <v>0</v>
      </c>
      <c r="G157" s="59">
        <v>0</v>
      </c>
      <c r="H157" s="59">
        <v>0</v>
      </c>
      <c r="I157" s="59">
        <v>0</v>
      </c>
      <c r="J157" s="101">
        <v>900</v>
      </c>
      <c r="K157" s="101">
        <f>K158+K159</f>
        <v>-100</v>
      </c>
      <c r="L157" s="59">
        <v>0</v>
      </c>
      <c r="M157" s="59">
        <v>0</v>
      </c>
      <c r="N157" s="59">
        <v>0</v>
      </c>
      <c r="O157" s="59">
        <v>0</v>
      </c>
      <c r="P157" s="59">
        <v>0</v>
      </c>
      <c r="Q157" s="97">
        <v>0</v>
      </c>
      <c r="R157" s="97">
        <v>0</v>
      </c>
      <c r="S157" s="59">
        <v>0</v>
      </c>
      <c r="T157" s="59">
        <v>0</v>
      </c>
      <c r="U157" s="59">
        <v>0</v>
      </c>
      <c r="V157" s="59">
        <v>1650</v>
      </c>
      <c r="W157" s="59">
        <v>0</v>
      </c>
      <c r="X157" s="59">
        <v>0</v>
      </c>
      <c r="Y157" s="59">
        <v>0</v>
      </c>
      <c r="Z157" s="59">
        <v>0</v>
      </c>
      <c r="AA157" s="59">
        <v>0</v>
      </c>
      <c r="AB157" s="296">
        <v>0</v>
      </c>
      <c r="AC157" s="197">
        <v>0</v>
      </c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</row>
    <row r="158" spans="1:43" ht="36.75" customHeight="1" x14ac:dyDescent="0.3">
      <c r="A158" s="78">
        <v>32991</v>
      </c>
      <c r="B158" s="39" t="s">
        <v>117</v>
      </c>
      <c r="C158" s="108">
        <v>0</v>
      </c>
      <c r="D158" s="62">
        <v>0</v>
      </c>
      <c r="E158" s="62">
        <v>0</v>
      </c>
      <c r="F158" s="62">
        <v>0</v>
      </c>
      <c r="G158" s="62">
        <v>0</v>
      </c>
      <c r="H158" s="62">
        <v>0</v>
      </c>
      <c r="I158" s="62">
        <v>0</v>
      </c>
      <c r="J158" s="102">
        <v>200</v>
      </c>
      <c r="K158" s="102">
        <v>-200</v>
      </c>
      <c r="L158" s="62">
        <v>0</v>
      </c>
      <c r="M158" s="62">
        <v>0</v>
      </c>
      <c r="N158" s="62">
        <v>0</v>
      </c>
      <c r="O158" s="62">
        <v>0</v>
      </c>
      <c r="P158" s="62">
        <v>0</v>
      </c>
      <c r="Q158" s="62">
        <v>0</v>
      </c>
      <c r="R158" s="62">
        <v>0</v>
      </c>
      <c r="S158" s="62">
        <v>0</v>
      </c>
      <c r="T158" s="62">
        <v>0</v>
      </c>
      <c r="U158" s="62">
        <v>0</v>
      </c>
      <c r="V158" s="62">
        <v>0</v>
      </c>
      <c r="W158" s="62">
        <v>0</v>
      </c>
      <c r="X158" s="62">
        <v>0</v>
      </c>
      <c r="Y158" s="62">
        <v>0</v>
      </c>
      <c r="Z158" s="62">
        <v>0</v>
      </c>
      <c r="AA158" s="62">
        <v>0</v>
      </c>
      <c r="AB158" s="297">
        <v>0</v>
      </c>
      <c r="AC158" s="188">
        <v>0</v>
      </c>
    </row>
    <row r="159" spans="1:43" ht="37.5" thickBot="1" x14ac:dyDescent="0.35">
      <c r="A159" s="76">
        <v>32999</v>
      </c>
      <c r="B159" s="147" t="s">
        <v>2</v>
      </c>
      <c r="C159" s="106">
        <v>2668.99</v>
      </c>
      <c r="D159" s="63">
        <v>218.99</v>
      </c>
      <c r="E159" s="63">
        <v>0</v>
      </c>
      <c r="F159" s="63">
        <v>0</v>
      </c>
      <c r="G159" s="63">
        <v>0</v>
      </c>
      <c r="H159" s="63">
        <v>0</v>
      </c>
      <c r="I159" s="63">
        <v>0</v>
      </c>
      <c r="J159" s="104">
        <v>700</v>
      </c>
      <c r="K159" s="104">
        <v>100</v>
      </c>
      <c r="L159" s="63">
        <v>0</v>
      </c>
      <c r="M159" s="63">
        <v>0</v>
      </c>
      <c r="N159" s="63">
        <v>0</v>
      </c>
      <c r="O159" s="63">
        <v>0</v>
      </c>
      <c r="P159" s="63">
        <v>0</v>
      </c>
      <c r="Q159" s="63">
        <v>0</v>
      </c>
      <c r="R159" s="63">
        <v>0</v>
      </c>
      <c r="S159" s="63">
        <v>0</v>
      </c>
      <c r="T159" s="63">
        <v>0</v>
      </c>
      <c r="U159" s="63">
        <v>0</v>
      </c>
      <c r="V159" s="63">
        <v>1650</v>
      </c>
      <c r="W159" s="63">
        <v>0</v>
      </c>
      <c r="X159" s="63">
        <v>0</v>
      </c>
      <c r="Y159" s="63">
        <v>0</v>
      </c>
      <c r="Z159" s="63">
        <v>0</v>
      </c>
      <c r="AA159" s="63">
        <v>0</v>
      </c>
      <c r="AB159" s="298">
        <v>0</v>
      </c>
      <c r="AC159" s="189">
        <v>0</v>
      </c>
    </row>
    <row r="160" spans="1:43" ht="19.5" thickBot="1" x14ac:dyDescent="0.35">
      <c r="A160" s="64">
        <v>34</v>
      </c>
      <c r="B160" s="65" t="s">
        <v>5</v>
      </c>
      <c r="C160" s="119">
        <v>1168</v>
      </c>
      <c r="D160" s="66">
        <v>0</v>
      </c>
      <c r="E160" s="66">
        <v>0</v>
      </c>
      <c r="F160" s="66">
        <v>0</v>
      </c>
      <c r="G160" s="66">
        <v>0</v>
      </c>
      <c r="H160" s="66">
        <v>0</v>
      </c>
      <c r="I160" s="66">
        <v>0</v>
      </c>
      <c r="J160" s="120">
        <v>1130</v>
      </c>
      <c r="K160" s="120">
        <f>K161</f>
        <v>38</v>
      </c>
      <c r="L160" s="66">
        <v>0</v>
      </c>
      <c r="M160" s="66">
        <v>0</v>
      </c>
      <c r="N160" s="66">
        <v>0</v>
      </c>
      <c r="O160" s="66">
        <v>0</v>
      </c>
      <c r="P160" s="66">
        <v>0</v>
      </c>
      <c r="Q160" s="100">
        <v>0</v>
      </c>
      <c r="R160" s="100">
        <v>0</v>
      </c>
      <c r="S160" s="66">
        <v>0</v>
      </c>
      <c r="T160" s="66">
        <v>0</v>
      </c>
      <c r="U160" s="66">
        <v>0</v>
      </c>
      <c r="V160" s="66">
        <v>0</v>
      </c>
      <c r="W160" s="66">
        <v>0</v>
      </c>
      <c r="X160" s="66">
        <v>0</v>
      </c>
      <c r="Y160" s="66">
        <v>0</v>
      </c>
      <c r="Z160" s="66">
        <v>0</v>
      </c>
      <c r="AA160" s="66">
        <v>0</v>
      </c>
      <c r="AB160" s="299">
        <v>0</v>
      </c>
      <c r="AC160" s="186">
        <v>0</v>
      </c>
    </row>
    <row r="161" spans="1:43" s="31" customFormat="1" ht="19.5" thickBot="1" x14ac:dyDescent="0.35">
      <c r="A161" s="64">
        <v>343</v>
      </c>
      <c r="B161" s="65" t="s">
        <v>6</v>
      </c>
      <c r="C161" s="119">
        <v>1168</v>
      </c>
      <c r="D161" s="66">
        <v>0</v>
      </c>
      <c r="E161" s="66">
        <v>0</v>
      </c>
      <c r="F161" s="66">
        <v>0</v>
      </c>
      <c r="G161" s="66">
        <v>0</v>
      </c>
      <c r="H161" s="66">
        <v>0</v>
      </c>
      <c r="I161" s="66">
        <v>0</v>
      </c>
      <c r="J161" s="120">
        <v>1130</v>
      </c>
      <c r="K161" s="120">
        <f>K162+K165+K166</f>
        <v>38</v>
      </c>
      <c r="L161" s="66">
        <v>0</v>
      </c>
      <c r="M161" s="66">
        <v>0</v>
      </c>
      <c r="N161" s="66">
        <v>0</v>
      </c>
      <c r="O161" s="66">
        <v>0</v>
      </c>
      <c r="P161" s="66">
        <v>0</v>
      </c>
      <c r="Q161" s="100">
        <v>0</v>
      </c>
      <c r="R161" s="100">
        <v>0</v>
      </c>
      <c r="S161" s="66">
        <v>0</v>
      </c>
      <c r="T161" s="66">
        <v>0</v>
      </c>
      <c r="U161" s="66">
        <v>0</v>
      </c>
      <c r="V161" s="66">
        <v>0</v>
      </c>
      <c r="W161" s="66">
        <v>0</v>
      </c>
      <c r="X161" s="66">
        <v>0</v>
      </c>
      <c r="Y161" s="66">
        <v>0</v>
      </c>
      <c r="Z161" s="66">
        <v>0</v>
      </c>
      <c r="AA161" s="66">
        <v>0</v>
      </c>
      <c r="AB161" s="299">
        <v>0</v>
      </c>
      <c r="AC161" s="186">
        <v>0</v>
      </c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</row>
    <row r="162" spans="1:43" s="43" customFormat="1" x14ac:dyDescent="0.3">
      <c r="A162" s="139">
        <v>3431</v>
      </c>
      <c r="B162" s="152" t="s">
        <v>45</v>
      </c>
      <c r="C162" s="141">
        <v>1100</v>
      </c>
      <c r="D162" s="150">
        <v>0</v>
      </c>
      <c r="E162" s="150">
        <v>0</v>
      </c>
      <c r="F162" s="150">
        <v>0</v>
      </c>
      <c r="G162" s="150">
        <v>0</v>
      </c>
      <c r="H162" s="150">
        <v>0</v>
      </c>
      <c r="I162" s="150">
        <v>0</v>
      </c>
      <c r="J162" s="145">
        <v>1050</v>
      </c>
      <c r="K162" s="145">
        <f>K163+K164</f>
        <v>50</v>
      </c>
      <c r="L162" s="150">
        <v>0</v>
      </c>
      <c r="M162" s="150">
        <v>0</v>
      </c>
      <c r="N162" s="150">
        <v>0</v>
      </c>
      <c r="O162" s="150">
        <v>0</v>
      </c>
      <c r="P162" s="150">
        <v>0</v>
      </c>
      <c r="Q162" s="149">
        <v>0</v>
      </c>
      <c r="R162" s="149">
        <v>0</v>
      </c>
      <c r="S162" s="150">
        <v>0</v>
      </c>
      <c r="T162" s="150">
        <v>0</v>
      </c>
      <c r="U162" s="150">
        <v>0</v>
      </c>
      <c r="V162" s="150">
        <v>0</v>
      </c>
      <c r="W162" s="150">
        <v>0</v>
      </c>
      <c r="X162" s="150">
        <v>0</v>
      </c>
      <c r="Y162" s="150">
        <v>0</v>
      </c>
      <c r="Z162" s="150">
        <v>0</v>
      </c>
      <c r="AA162" s="150">
        <v>0</v>
      </c>
      <c r="AB162" s="300">
        <v>0</v>
      </c>
      <c r="AC162" s="271">
        <v>0</v>
      </c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</row>
    <row r="163" spans="1:43" s="31" customFormat="1" x14ac:dyDescent="0.3">
      <c r="A163" s="78">
        <v>34311</v>
      </c>
      <c r="B163" s="38" t="s">
        <v>116</v>
      </c>
      <c r="C163" s="108">
        <v>1100</v>
      </c>
      <c r="D163" s="62">
        <v>0</v>
      </c>
      <c r="E163" s="62">
        <v>0</v>
      </c>
      <c r="F163" s="62">
        <v>0</v>
      </c>
      <c r="G163" s="62">
        <v>0</v>
      </c>
      <c r="H163" s="62">
        <v>0</v>
      </c>
      <c r="I163" s="62">
        <v>0</v>
      </c>
      <c r="J163" s="102">
        <v>1000</v>
      </c>
      <c r="K163" s="102">
        <v>100</v>
      </c>
      <c r="L163" s="62">
        <v>0</v>
      </c>
      <c r="M163" s="62">
        <v>0</v>
      </c>
      <c r="N163" s="62">
        <v>0</v>
      </c>
      <c r="O163" s="62">
        <v>0</v>
      </c>
      <c r="P163" s="62">
        <v>0</v>
      </c>
      <c r="Q163" s="62">
        <v>0</v>
      </c>
      <c r="R163" s="62">
        <v>0</v>
      </c>
      <c r="S163" s="62">
        <v>0</v>
      </c>
      <c r="T163" s="62">
        <v>0</v>
      </c>
      <c r="U163" s="62">
        <v>0</v>
      </c>
      <c r="V163" s="62">
        <v>0</v>
      </c>
      <c r="W163" s="62">
        <v>0</v>
      </c>
      <c r="X163" s="62">
        <v>0</v>
      </c>
      <c r="Y163" s="62">
        <v>0</v>
      </c>
      <c r="Z163" s="62">
        <v>0</v>
      </c>
      <c r="AA163" s="62">
        <v>0</v>
      </c>
      <c r="AB163" s="297">
        <v>0</v>
      </c>
      <c r="AC163" s="188">
        <v>0</v>
      </c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</row>
    <row r="164" spans="1:43" s="31" customFormat="1" x14ac:dyDescent="0.3">
      <c r="A164" s="78">
        <v>34312</v>
      </c>
      <c r="B164" s="38" t="s">
        <v>150</v>
      </c>
      <c r="C164" s="108">
        <v>0</v>
      </c>
      <c r="D164" s="62">
        <v>0</v>
      </c>
      <c r="E164" s="62">
        <v>0</v>
      </c>
      <c r="F164" s="62">
        <v>0</v>
      </c>
      <c r="G164" s="62">
        <v>0</v>
      </c>
      <c r="H164" s="62">
        <v>0</v>
      </c>
      <c r="I164" s="62">
        <v>0</v>
      </c>
      <c r="J164" s="102">
        <v>50</v>
      </c>
      <c r="K164" s="102">
        <v>-50</v>
      </c>
      <c r="L164" s="62">
        <v>0</v>
      </c>
      <c r="M164" s="62">
        <v>0</v>
      </c>
      <c r="N164" s="62">
        <v>0</v>
      </c>
      <c r="O164" s="62">
        <v>0</v>
      </c>
      <c r="P164" s="62">
        <v>0</v>
      </c>
      <c r="Q164" s="62">
        <v>0</v>
      </c>
      <c r="R164" s="62">
        <v>0</v>
      </c>
      <c r="S164" s="62">
        <v>0</v>
      </c>
      <c r="T164" s="62">
        <v>0</v>
      </c>
      <c r="U164" s="62">
        <v>0</v>
      </c>
      <c r="V164" s="62">
        <v>0</v>
      </c>
      <c r="W164" s="62">
        <v>0</v>
      </c>
      <c r="X164" s="62">
        <v>0</v>
      </c>
      <c r="Y164" s="62">
        <v>0</v>
      </c>
      <c r="Z164" s="62">
        <v>0</v>
      </c>
      <c r="AA164" s="62">
        <v>0</v>
      </c>
      <c r="AB164" s="297">
        <v>0</v>
      </c>
      <c r="AC164" s="188">
        <v>0</v>
      </c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</row>
    <row r="165" spans="1:43" s="43" customFormat="1" x14ac:dyDescent="0.3">
      <c r="A165" s="77">
        <v>34321</v>
      </c>
      <c r="B165" s="36" t="s">
        <v>62</v>
      </c>
      <c r="C165" s="107">
        <v>50</v>
      </c>
      <c r="D165" s="59">
        <v>0</v>
      </c>
      <c r="E165" s="59">
        <v>0</v>
      </c>
      <c r="F165" s="59">
        <v>0</v>
      </c>
      <c r="G165" s="59">
        <v>0</v>
      </c>
      <c r="H165" s="59">
        <v>0</v>
      </c>
      <c r="I165" s="59">
        <v>0</v>
      </c>
      <c r="J165" s="101">
        <v>50</v>
      </c>
      <c r="K165" s="101">
        <v>0</v>
      </c>
      <c r="L165" s="59">
        <v>0</v>
      </c>
      <c r="M165" s="59">
        <v>0</v>
      </c>
      <c r="N165" s="59">
        <v>0</v>
      </c>
      <c r="O165" s="59">
        <v>0</v>
      </c>
      <c r="P165" s="59">
        <v>0</v>
      </c>
      <c r="Q165" s="97">
        <v>0</v>
      </c>
      <c r="R165" s="97">
        <v>0</v>
      </c>
      <c r="S165" s="59">
        <v>0</v>
      </c>
      <c r="T165" s="59">
        <v>0</v>
      </c>
      <c r="U165" s="59">
        <v>0</v>
      </c>
      <c r="V165" s="59">
        <v>0</v>
      </c>
      <c r="W165" s="59">
        <v>0</v>
      </c>
      <c r="X165" s="59">
        <v>0</v>
      </c>
      <c r="Y165" s="59">
        <v>0</v>
      </c>
      <c r="Z165" s="59">
        <v>0</v>
      </c>
      <c r="AA165" s="59">
        <v>0</v>
      </c>
      <c r="AB165" s="296">
        <v>0</v>
      </c>
      <c r="AC165" s="197">
        <v>0</v>
      </c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</row>
    <row r="166" spans="1:43" s="43" customFormat="1" x14ac:dyDescent="0.3">
      <c r="A166" s="77">
        <v>3433</v>
      </c>
      <c r="B166" s="36" t="s">
        <v>51</v>
      </c>
      <c r="C166" s="107">
        <v>18</v>
      </c>
      <c r="D166" s="59">
        <v>0</v>
      </c>
      <c r="E166" s="59">
        <v>0</v>
      </c>
      <c r="F166" s="59">
        <v>0</v>
      </c>
      <c r="G166" s="59">
        <v>0</v>
      </c>
      <c r="H166" s="59">
        <v>0</v>
      </c>
      <c r="I166" s="59">
        <v>0</v>
      </c>
      <c r="J166" s="101">
        <v>30</v>
      </c>
      <c r="K166" s="101">
        <f>K167+K168+K169</f>
        <v>-12</v>
      </c>
      <c r="L166" s="59">
        <v>0</v>
      </c>
      <c r="M166" s="59">
        <v>0</v>
      </c>
      <c r="N166" s="59">
        <v>0</v>
      </c>
      <c r="O166" s="59">
        <v>0</v>
      </c>
      <c r="P166" s="59">
        <v>0</v>
      </c>
      <c r="Q166" s="97">
        <v>0</v>
      </c>
      <c r="R166" s="97">
        <v>0</v>
      </c>
      <c r="S166" s="59">
        <v>0</v>
      </c>
      <c r="T166" s="59">
        <v>0</v>
      </c>
      <c r="U166" s="59">
        <v>0</v>
      </c>
      <c r="V166" s="59">
        <v>0</v>
      </c>
      <c r="W166" s="59">
        <v>0</v>
      </c>
      <c r="X166" s="59">
        <v>0</v>
      </c>
      <c r="Y166" s="59">
        <v>0</v>
      </c>
      <c r="Z166" s="59">
        <v>0</v>
      </c>
      <c r="AA166" s="59">
        <v>0</v>
      </c>
      <c r="AB166" s="296">
        <v>0</v>
      </c>
      <c r="AC166" s="197">
        <v>0</v>
      </c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</row>
    <row r="167" spans="1:43" s="32" customFormat="1" x14ac:dyDescent="0.3">
      <c r="A167" s="79">
        <v>34331</v>
      </c>
      <c r="B167" s="40" t="s">
        <v>163</v>
      </c>
      <c r="C167" s="108">
        <v>3</v>
      </c>
      <c r="D167" s="61">
        <v>0</v>
      </c>
      <c r="E167" s="61">
        <v>0</v>
      </c>
      <c r="F167" s="61">
        <v>0</v>
      </c>
      <c r="G167" s="61">
        <v>0</v>
      </c>
      <c r="H167" s="61">
        <v>0</v>
      </c>
      <c r="I167" s="61">
        <v>0</v>
      </c>
      <c r="J167" s="103">
        <v>10</v>
      </c>
      <c r="K167" s="103">
        <v>-7</v>
      </c>
      <c r="L167" s="61">
        <v>0</v>
      </c>
      <c r="M167" s="61">
        <v>0</v>
      </c>
      <c r="N167" s="61">
        <v>0</v>
      </c>
      <c r="O167" s="61">
        <v>0</v>
      </c>
      <c r="P167" s="61">
        <v>0</v>
      </c>
      <c r="Q167" s="98">
        <v>0</v>
      </c>
      <c r="R167" s="98">
        <v>0</v>
      </c>
      <c r="S167" s="61">
        <v>0</v>
      </c>
      <c r="T167" s="61">
        <v>0</v>
      </c>
      <c r="U167" s="61">
        <v>0</v>
      </c>
      <c r="V167" s="61">
        <v>0</v>
      </c>
      <c r="W167" s="61">
        <v>0</v>
      </c>
      <c r="X167" s="61">
        <v>0</v>
      </c>
      <c r="Y167" s="61">
        <v>0</v>
      </c>
      <c r="Z167" s="61">
        <v>0</v>
      </c>
      <c r="AA167" s="61">
        <v>0</v>
      </c>
      <c r="AB167" s="301">
        <v>0</v>
      </c>
      <c r="AC167" s="198">
        <v>0</v>
      </c>
    </row>
    <row r="168" spans="1:43" s="32" customFormat="1" x14ac:dyDescent="0.3">
      <c r="A168" s="79">
        <v>34332</v>
      </c>
      <c r="B168" s="40" t="s">
        <v>164</v>
      </c>
      <c r="C168" s="108">
        <v>5</v>
      </c>
      <c r="D168" s="61">
        <v>0</v>
      </c>
      <c r="E168" s="61">
        <v>0</v>
      </c>
      <c r="F168" s="61">
        <v>0</v>
      </c>
      <c r="G168" s="61">
        <v>0</v>
      </c>
      <c r="H168" s="61">
        <v>0</v>
      </c>
      <c r="I168" s="61">
        <v>0</v>
      </c>
      <c r="J168" s="103">
        <v>10</v>
      </c>
      <c r="K168" s="103">
        <v>-5</v>
      </c>
      <c r="L168" s="61">
        <v>0</v>
      </c>
      <c r="M168" s="61">
        <v>0</v>
      </c>
      <c r="N168" s="61">
        <v>0</v>
      </c>
      <c r="O168" s="61">
        <v>0</v>
      </c>
      <c r="P168" s="61">
        <v>0</v>
      </c>
      <c r="Q168" s="98">
        <v>0</v>
      </c>
      <c r="R168" s="98">
        <v>0</v>
      </c>
      <c r="S168" s="61">
        <v>0</v>
      </c>
      <c r="T168" s="61">
        <v>0</v>
      </c>
      <c r="U168" s="61">
        <v>0</v>
      </c>
      <c r="V168" s="61">
        <v>0</v>
      </c>
      <c r="W168" s="61">
        <v>0</v>
      </c>
      <c r="X168" s="61">
        <v>0</v>
      </c>
      <c r="Y168" s="61">
        <v>0</v>
      </c>
      <c r="Z168" s="61">
        <v>0</v>
      </c>
      <c r="AA168" s="61">
        <v>0</v>
      </c>
      <c r="AB168" s="301">
        <v>0</v>
      </c>
      <c r="AC168" s="198">
        <v>0</v>
      </c>
    </row>
    <row r="169" spans="1:43" s="30" customFormat="1" ht="19.5" thickBot="1" x14ac:dyDescent="0.35">
      <c r="A169" s="80">
        <v>34339</v>
      </c>
      <c r="B169" s="45" t="s">
        <v>165</v>
      </c>
      <c r="C169" s="106">
        <v>10</v>
      </c>
      <c r="D169" s="60">
        <v>0</v>
      </c>
      <c r="E169" s="60">
        <v>0</v>
      </c>
      <c r="F169" s="60">
        <v>0</v>
      </c>
      <c r="G169" s="60">
        <v>0</v>
      </c>
      <c r="H169" s="60">
        <v>0</v>
      </c>
      <c r="I169" s="60">
        <v>0</v>
      </c>
      <c r="J169" s="122">
        <v>10</v>
      </c>
      <c r="K169" s="122">
        <v>0</v>
      </c>
      <c r="L169" s="60">
        <v>0</v>
      </c>
      <c r="M169" s="60">
        <v>0</v>
      </c>
      <c r="N169" s="60">
        <v>0</v>
      </c>
      <c r="O169" s="60">
        <v>0</v>
      </c>
      <c r="P169" s="60">
        <v>0</v>
      </c>
      <c r="Q169" s="96">
        <v>0</v>
      </c>
      <c r="R169" s="96">
        <v>0</v>
      </c>
      <c r="S169" s="60">
        <v>0</v>
      </c>
      <c r="T169" s="60">
        <v>0</v>
      </c>
      <c r="U169" s="60">
        <v>0</v>
      </c>
      <c r="V169" s="60">
        <v>0</v>
      </c>
      <c r="W169" s="60">
        <v>0</v>
      </c>
      <c r="X169" s="60">
        <v>0</v>
      </c>
      <c r="Y169" s="60">
        <v>0</v>
      </c>
      <c r="Z169" s="60">
        <v>0</v>
      </c>
      <c r="AA169" s="60">
        <v>0</v>
      </c>
      <c r="AB169" s="302">
        <v>0</v>
      </c>
      <c r="AC169" s="272">
        <v>0</v>
      </c>
    </row>
    <row r="170" spans="1:43" s="30" customFormat="1" ht="36.75" customHeight="1" thickBot="1" x14ac:dyDescent="0.35">
      <c r="A170" s="64">
        <v>372</v>
      </c>
      <c r="B170" s="146" t="s">
        <v>166</v>
      </c>
      <c r="C170" s="119">
        <v>214.39999999999998</v>
      </c>
      <c r="D170" s="66">
        <v>0</v>
      </c>
      <c r="E170" s="66">
        <v>0</v>
      </c>
      <c r="F170" s="66">
        <v>0</v>
      </c>
      <c r="G170" s="66">
        <v>0</v>
      </c>
      <c r="H170" s="66">
        <v>0</v>
      </c>
      <c r="I170" s="66">
        <v>0</v>
      </c>
      <c r="J170" s="120">
        <v>0</v>
      </c>
      <c r="K170" s="120">
        <v>0</v>
      </c>
      <c r="L170" s="66">
        <v>0</v>
      </c>
      <c r="M170" s="66">
        <v>0</v>
      </c>
      <c r="N170" s="66">
        <v>0</v>
      </c>
      <c r="O170" s="66">
        <v>0</v>
      </c>
      <c r="P170" s="66">
        <v>0</v>
      </c>
      <c r="Q170" s="100">
        <v>500</v>
      </c>
      <c r="R170" s="100">
        <f>R171</f>
        <v>-285.60000000000002</v>
      </c>
      <c r="S170" s="66">
        <v>0</v>
      </c>
      <c r="T170" s="66">
        <v>0</v>
      </c>
      <c r="U170" s="66">
        <v>0</v>
      </c>
      <c r="V170" s="66">
        <v>0</v>
      </c>
      <c r="W170" s="66">
        <v>0</v>
      </c>
      <c r="X170" s="66">
        <v>0</v>
      </c>
      <c r="Y170" s="66">
        <v>0</v>
      </c>
      <c r="Z170" s="66">
        <v>0</v>
      </c>
      <c r="AA170" s="66">
        <v>0</v>
      </c>
      <c r="AB170" s="299">
        <v>0</v>
      </c>
      <c r="AC170" s="186">
        <v>0</v>
      </c>
    </row>
    <row r="171" spans="1:43" s="30" customFormat="1" ht="36.75" customHeight="1" x14ac:dyDescent="0.3">
      <c r="A171" s="203">
        <v>3721</v>
      </c>
      <c r="B171" s="204" t="s">
        <v>178</v>
      </c>
      <c r="C171" s="205">
        <v>214.39999999999998</v>
      </c>
      <c r="D171" s="159">
        <v>0</v>
      </c>
      <c r="E171" s="159">
        <v>0</v>
      </c>
      <c r="F171" s="159">
        <v>0</v>
      </c>
      <c r="G171" s="159">
        <v>0</v>
      </c>
      <c r="H171" s="159">
        <v>0</v>
      </c>
      <c r="I171" s="159">
        <v>0</v>
      </c>
      <c r="J171" s="206">
        <v>0</v>
      </c>
      <c r="K171" s="206">
        <v>0</v>
      </c>
      <c r="L171" s="159">
        <v>0</v>
      </c>
      <c r="M171" s="159">
        <v>0</v>
      </c>
      <c r="N171" s="159">
        <v>0</v>
      </c>
      <c r="O171" s="159">
        <v>0</v>
      </c>
      <c r="P171" s="159">
        <v>0</v>
      </c>
      <c r="Q171" s="207">
        <v>500</v>
      </c>
      <c r="R171" s="207">
        <f>R172</f>
        <v>-285.60000000000002</v>
      </c>
      <c r="S171" s="159">
        <v>0</v>
      </c>
      <c r="T171" s="159">
        <v>0</v>
      </c>
      <c r="U171" s="159">
        <v>0</v>
      </c>
      <c r="V171" s="159">
        <v>0</v>
      </c>
      <c r="W171" s="159">
        <v>0</v>
      </c>
      <c r="X171" s="159">
        <v>0</v>
      </c>
      <c r="Y171" s="159">
        <v>0</v>
      </c>
      <c r="Z171" s="159">
        <v>0</v>
      </c>
      <c r="AA171" s="159">
        <v>0</v>
      </c>
      <c r="AB171" s="304">
        <v>0</v>
      </c>
      <c r="AC171" s="274">
        <v>0</v>
      </c>
    </row>
    <row r="172" spans="1:43" s="30" customFormat="1" ht="36.75" x14ac:dyDescent="0.3">
      <c r="A172" s="79">
        <v>37219</v>
      </c>
      <c r="B172" s="41" t="s">
        <v>179</v>
      </c>
      <c r="C172" s="166">
        <v>214.39999999999998</v>
      </c>
      <c r="D172" s="61">
        <v>0</v>
      </c>
      <c r="E172" s="61">
        <v>0</v>
      </c>
      <c r="F172" s="61">
        <v>0</v>
      </c>
      <c r="G172" s="61">
        <v>0</v>
      </c>
      <c r="H172" s="61">
        <v>0</v>
      </c>
      <c r="I172" s="61">
        <v>0</v>
      </c>
      <c r="J172" s="167">
        <v>0</v>
      </c>
      <c r="K172" s="167">
        <v>0</v>
      </c>
      <c r="L172" s="61">
        <v>0</v>
      </c>
      <c r="M172" s="61">
        <v>0</v>
      </c>
      <c r="N172" s="61">
        <v>0</v>
      </c>
      <c r="O172" s="61">
        <v>0</v>
      </c>
      <c r="P172" s="61">
        <v>0</v>
      </c>
      <c r="Q172" s="168">
        <v>500</v>
      </c>
      <c r="R172" s="168">
        <v>-285.60000000000002</v>
      </c>
      <c r="S172" s="61">
        <v>0</v>
      </c>
      <c r="T172" s="61">
        <v>0</v>
      </c>
      <c r="U172" s="61">
        <v>0</v>
      </c>
      <c r="V172" s="61">
        <v>0</v>
      </c>
      <c r="W172" s="61">
        <v>0</v>
      </c>
      <c r="X172" s="61">
        <v>0</v>
      </c>
      <c r="Y172" s="61">
        <v>0</v>
      </c>
      <c r="Z172" s="61">
        <v>0</v>
      </c>
      <c r="AA172" s="61">
        <v>0</v>
      </c>
      <c r="AB172" s="301">
        <v>0</v>
      </c>
      <c r="AC172" s="198">
        <v>0</v>
      </c>
    </row>
    <row r="173" spans="1:43" s="30" customFormat="1" x14ac:dyDescent="0.3">
      <c r="A173" s="77">
        <v>3722</v>
      </c>
      <c r="B173" s="36" t="s">
        <v>167</v>
      </c>
      <c r="C173" s="107">
        <v>0</v>
      </c>
      <c r="D173" s="59">
        <v>0</v>
      </c>
      <c r="E173" s="59">
        <v>0</v>
      </c>
      <c r="F173" s="59">
        <v>0</v>
      </c>
      <c r="G173" s="59">
        <v>0</v>
      </c>
      <c r="H173" s="59">
        <v>0</v>
      </c>
      <c r="I173" s="59">
        <v>0</v>
      </c>
      <c r="J173" s="101">
        <v>0</v>
      </c>
      <c r="K173" s="101">
        <v>0</v>
      </c>
      <c r="L173" s="59">
        <v>0</v>
      </c>
      <c r="M173" s="59">
        <v>0</v>
      </c>
      <c r="N173" s="59">
        <v>0</v>
      </c>
      <c r="O173" s="59">
        <v>0</v>
      </c>
      <c r="P173" s="59">
        <v>0</v>
      </c>
      <c r="Q173" s="97">
        <v>0</v>
      </c>
      <c r="R173" s="97">
        <v>0</v>
      </c>
      <c r="S173" s="59">
        <v>0</v>
      </c>
      <c r="T173" s="59">
        <v>0</v>
      </c>
      <c r="U173" s="59">
        <v>0</v>
      </c>
      <c r="V173" s="59">
        <v>0</v>
      </c>
      <c r="W173" s="59">
        <v>0</v>
      </c>
      <c r="X173" s="59">
        <v>0</v>
      </c>
      <c r="Y173" s="59">
        <v>0</v>
      </c>
      <c r="Z173" s="59">
        <v>0</v>
      </c>
      <c r="AA173" s="59">
        <v>0</v>
      </c>
      <c r="AB173" s="296">
        <v>0</v>
      </c>
      <c r="AC173" s="197">
        <v>0</v>
      </c>
    </row>
    <row r="174" spans="1:43" s="30" customFormat="1" ht="37.5" thickBot="1" x14ac:dyDescent="0.35">
      <c r="A174" s="80">
        <v>37229</v>
      </c>
      <c r="B174" s="208" t="s">
        <v>168</v>
      </c>
      <c r="C174" s="106">
        <v>0</v>
      </c>
      <c r="D174" s="60">
        <v>0</v>
      </c>
      <c r="E174" s="60">
        <v>0</v>
      </c>
      <c r="F174" s="60">
        <v>0</v>
      </c>
      <c r="G174" s="60">
        <v>0</v>
      </c>
      <c r="H174" s="60">
        <v>0</v>
      </c>
      <c r="I174" s="60">
        <v>0</v>
      </c>
      <c r="J174" s="122">
        <v>0</v>
      </c>
      <c r="K174" s="122">
        <v>0</v>
      </c>
      <c r="L174" s="60">
        <v>0</v>
      </c>
      <c r="M174" s="60">
        <v>0</v>
      </c>
      <c r="N174" s="60">
        <v>0</v>
      </c>
      <c r="O174" s="60">
        <v>0</v>
      </c>
      <c r="P174" s="60">
        <v>0</v>
      </c>
      <c r="Q174" s="96">
        <v>0</v>
      </c>
      <c r="R174" s="96">
        <v>0</v>
      </c>
      <c r="S174" s="60">
        <v>0</v>
      </c>
      <c r="T174" s="60">
        <v>0</v>
      </c>
      <c r="U174" s="60">
        <v>0</v>
      </c>
      <c r="V174" s="60">
        <v>0</v>
      </c>
      <c r="W174" s="60">
        <v>0</v>
      </c>
      <c r="X174" s="60">
        <v>0</v>
      </c>
      <c r="Y174" s="60">
        <v>0</v>
      </c>
      <c r="Z174" s="60">
        <v>0</v>
      </c>
      <c r="AA174" s="60">
        <v>0</v>
      </c>
      <c r="AB174" s="302">
        <v>0</v>
      </c>
      <c r="AC174" s="272">
        <v>0</v>
      </c>
    </row>
    <row r="175" spans="1:43" s="30" customFormat="1" ht="19.5" thickBot="1" x14ac:dyDescent="0.35">
      <c r="A175" s="64">
        <v>381</v>
      </c>
      <c r="B175" s="146" t="s">
        <v>203</v>
      </c>
      <c r="C175" s="119">
        <v>0</v>
      </c>
      <c r="D175" s="66">
        <v>0</v>
      </c>
      <c r="E175" s="66">
        <v>0</v>
      </c>
      <c r="F175" s="66">
        <v>0</v>
      </c>
      <c r="G175" s="66">
        <v>0</v>
      </c>
      <c r="H175" s="66">
        <v>0</v>
      </c>
      <c r="I175" s="66">
        <v>0</v>
      </c>
      <c r="J175" s="120">
        <v>0</v>
      </c>
      <c r="K175" s="120">
        <v>0</v>
      </c>
      <c r="L175" s="66">
        <v>0</v>
      </c>
      <c r="M175" s="66">
        <v>0</v>
      </c>
      <c r="N175" s="66">
        <v>0</v>
      </c>
      <c r="O175" s="66">
        <v>0</v>
      </c>
      <c r="P175" s="66">
        <v>0</v>
      </c>
      <c r="Q175" s="100">
        <v>0</v>
      </c>
      <c r="R175" s="100">
        <v>0</v>
      </c>
      <c r="S175" s="66">
        <v>0</v>
      </c>
      <c r="T175" s="66">
        <v>0</v>
      </c>
      <c r="U175" s="66">
        <v>0</v>
      </c>
      <c r="V175" s="66">
        <v>0</v>
      </c>
      <c r="W175" s="66">
        <v>0</v>
      </c>
      <c r="X175" s="66">
        <v>0</v>
      </c>
      <c r="Y175" s="66">
        <v>0</v>
      </c>
      <c r="Z175" s="66">
        <v>0</v>
      </c>
      <c r="AA175" s="66">
        <v>0</v>
      </c>
      <c r="AB175" s="299">
        <v>0</v>
      </c>
      <c r="AC175" s="186">
        <v>0</v>
      </c>
    </row>
    <row r="176" spans="1:43" s="30" customFormat="1" x14ac:dyDescent="0.3">
      <c r="A176" s="203">
        <v>3812</v>
      </c>
      <c r="B176" s="204" t="s">
        <v>204</v>
      </c>
      <c r="C176" s="205">
        <v>0</v>
      </c>
      <c r="D176" s="159">
        <v>0</v>
      </c>
      <c r="E176" s="159">
        <v>0</v>
      </c>
      <c r="F176" s="159">
        <v>0</v>
      </c>
      <c r="G176" s="159">
        <v>0</v>
      </c>
      <c r="H176" s="159">
        <v>0</v>
      </c>
      <c r="I176" s="159">
        <v>0</v>
      </c>
      <c r="J176" s="206">
        <v>0</v>
      </c>
      <c r="K176" s="206">
        <v>0</v>
      </c>
      <c r="L176" s="159">
        <v>0</v>
      </c>
      <c r="M176" s="159">
        <v>0</v>
      </c>
      <c r="N176" s="159">
        <v>0</v>
      </c>
      <c r="O176" s="159">
        <v>0</v>
      </c>
      <c r="P176" s="159">
        <v>0</v>
      </c>
      <c r="Q176" s="207">
        <v>0</v>
      </c>
      <c r="R176" s="207">
        <v>0</v>
      </c>
      <c r="S176" s="159">
        <v>0</v>
      </c>
      <c r="T176" s="159">
        <v>0</v>
      </c>
      <c r="U176" s="159">
        <v>0</v>
      </c>
      <c r="V176" s="159">
        <v>0</v>
      </c>
      <c r="W176" s="159">
        <v>0</v>
      </c>
      <c r="X176" s="159">
        <v>0</v>
      </c>
      <c r="Y176" s="159">
        <v>0</v>
      </c>
      <c r="Z176" s="159">
        <v>0</v>
      </c>
      <c r="AA176" s="159">
        <v>0</v>
      </c>
      <c r="AB176" s="304">
        <v>0</v>
      </c>
      <c r="AC176" s="274">
        <v>0</v>
      </c>
    </row>
    <row r="177" spans="1:43" s="30" customFormat="1" ht="22.5" customHeight="1" thickBot="1" x14ac:dyDescent="0.35">
      <c r="A177" s="80">
        <v>38129</v>
      </c>
      <c r="B177" s="208" t="s">
        <v>205</v>
      </c>
      <c r="C177" s="229">
        <v>0</v>
      </c>
      <c r="D177" s="60">
        <v>0</v>
      </c>
      <c r="E177" s="60">
        <v>0</v>
      </c>
      <c r="F177" s="60">
        <v>0</v>
      </c>
      <c r="G177" s="60">
        <v>0</v>
      </c>
      <c r="H177" s="60">
        <v>0</v>
      </c>
      <c r="I177" s="60">
        <v>0</v>
      </c>
      <c r="J177" s="230">
        <v>0</v>
      </c>
      <c r="K177" s="230">
        <v>0</v>
      </c>
      <c r="L177" s="60">
        <v>0</v>
      </c>
      <c r="M177" s="60">
        <v>0</v>
      </c>
      <c r="N177" s="60">
        <v>0</v>
      </c>
      <c r="O177" s="60">
        <v>0</v>
      </c>
      <c r="P177" s="60">
        <v>0</v>
      </c>
      <c r="Q177" s="231">
        <v>0</v>
      </c>
      <c r="R177" s="231">
        <v>0</v>
      </c>
      <c r="S177" s="60">
        <v>0</v>
      </c>
      <c r="T177" s="60">
        <v>0</v>
      </c>
      <c r="U177" s="60">
        <v>0</v>
      </c>
      <c r="V177" s="60">
        <v>0</v>
      </c>
      <c r="W177" s="60">
        <v>0</v>
      </c>
      <c r="X177" s="60">
        <v>0</v>
      </c>
      <c r="Y177" s="60">
        <v>0</v>
      </c>
      <c r="Z177" s="60">
        <v>0</v>
      </c>
      <c r="AA177" s="60">
        <v>0</v>
      </c>
      <c r="AB177" s="302">
        <v>0</v>
      </c>
      <c r="AC177" s="272">
        <v>0</v>
      </c>
    </row>
    <row r="178" spans="1:43" ht="19.5" thickBot="1" x14ac:dyDescent="0.35">
      <c r="A178" s="232">
        <v>4</v>
      </c>
      <c r="B178" s="233"/>
      <c r="C178" s="123">
        <v>9437.43</v>
      </c>
      <c r="D178" s="234">
        <v>3840.89</v>
      </c>
      <c r="E178" s="234">
        <v>0</v>
      </c>
      <c r="F178" s="235">
        <v>0</v>
      </c>
      <c r="G178" s="235">
        <v>0</v>
      </c>
      <c r="H178" s="234">
        <v>0</v>
      </c>
      <c r="I178" s="234">
        <v>0</v>
      </c>
      <c r="J178" s="236">
        <v>6050</v>
      </c>
      <c r="K178" s="236">
        <f>K183</f>
        <v>-953.46</v>
      </c>
      <c r="L178" s="234">
        <v>0</v>
      </c>
      <c r="M178" s="234">
        <v>0</v>
      </c>
      <c r="N178" s="234">
        <v>0</v>
      </c>
      <c r="O178" s="234">
        <v>0</v>
      </c>
      <c r="P178" s="234">
        <v>0</v>
      </c>
      <c r="Q178" s="235">
        <v>500</v>
      </c>
      <c r="R178" s="235">
        <v>0</v>
      </c>
      <c r="S178" s="234">
        <v>0</v>
      </c>
      <c r="T178" s="234">
        <v>0</v>
      </c>
      <c r="U178" s="234">
        <v>0</v>
      </c>
      <c r="V178" s="234">
        <v>0</v>
      </c>
      <c r="W178" s="234">
        <v>0</v>
      </c>
      <c r="X178" s="234">
        <v>0</v>
      </c>
      <c r="Y178" s="234">
        <v>0</v>
      </c>
      <c r="Z178" s="234">
        <v>0</v>
      </c>
      <c r="AA178" s="234">
        <v>0</v>
      </c>
      <c r="AB178" s="305">
        <v>0</v>
      </c>
      <c r="AC178" s="275">
        <v>0</v>
      </c>
    </row>
    <row r="179" spans="1:43" ht="55.5" thickBot="1" x14ac:dyDescent="0.35">
      <c r="A179" s="217">
        <v>41</v>
      </c>
      <c r="B179" s="237" t="s">
        <v>61</v>
      </c>
      <c r="C179" s="218">
        <v>0</v>
      </c>
      <c r="D179" s="238">
        <v>0</v>
      </c>
      <c r="E179" s="238">
        <v>0</v>
      </c>
      <c r="F179" s="219">
        <v>0</v>
      </c>
      <c r="G179" s="219">
        <v>0</v>
      </c>
      <c r="H179" s="238">
        <v>0</v>
      </c>
      <c r="I179" s="238">
        <v>0</v>
      </c>
      <c r="J179" s="239">
        <v>0</v>
      </c>
      <c r="K179" s="239">
        <v>0</v>
      </c>
      <c r="L179" s="238">
        <v>0</v>
      </c>
      <c r="M179" s="238">
        <v>0</v>
      </c>
      <c r="N179" s="238">
        <v>0</v>
      </c>
      <c r="O179" s="238">
        <v>0</v>
      </c>
      <c r="P179" s="238">
        <v>0</v>
      </c>
      <c r="Q179" s="219">
        <v>0</v>
      </c>
      <c r="R179" s="219">
        <v>0</v>
      </c>
      <c r="S179" s="238">
        <v>0</v>
      </c>
      <c r="T179" s="238">
        <v>0</v>
      </c>
      <c r="U179" s="238">
        <v>0</v>
      </c>
      <c r="V179" s="238">
        <v>0</v>
      </c>
      <c r="W179" s="238">
        <v>0</v>
      </c>
      <c r="X179" s="238">
        <v>0</v>
      </c>
      <c r="Y179" s="238">
        <v>0</v>
      </c>
      <c r="Z179" s="238">
        <v>0</v>
      </c>
      <c r="AA179" s="238">
        <v>0</v>
      </c>
      <c r="AB179" s="306">
        <v>0</v>
      </c>
      <c r="AC179" s="276">
        <v>0</v>
      </c>
    </row>
    <row r="180" spans="1:43" ht="19.5" thickBot="1" x14ac:dyDescent="0.35">
      <c r="A180" s="64">
        <v>412</v>
      </c>
      <c r="B180" s="214" t="s">
        <v>60</v>
      </c>
      <c r="C180" s="119">
        <v>0</v>
      </c>
      <c r="D180" s="66">
        <v>0</v>
      </c>
      <c r="E180" s="66">
        <v>0</v>
      </c>
      <c r="F180" s="100">
        <v>0</v>
      </c>
      <c r="G180" s="100">
        <v>0</v>
      </c>
      <c r="H180" s="66">
        <v>0</v>
      </c>
      <c r="I180" s="66">
        <v>0</v>
      </c>
      <c r="J180" s="120">
        <v>0</v>
      </c>
      <c r="K180" s="120">
        <v>0</v>
      </c>
      <c r="L180" s="66">
        <v>0</v>
      </c>
      <c r="M180" s="66">
        <v>0</v>
      </c>
      <c r="N180" s="66">
        <v>0</v>
      </c>
      <c r="O180" s="66">
        <v>0</v>
      </c>
      <c r="P180" s="66">
        <v>0</v>
      </c>
      <c r="Q180" s="100">
        <v>0</v>
      </c>
      <c r="R180" s="100">
        <v>0</v>
      </c>
      <c r="S180" s="66">
        <v>0</v>
      </c>
      <c r="T180" s="66">
        <v>0</v>
      </c>
      <c r="U180" s="66">
        <v>0</v>
      </c>
      <c r="V180" s="66">
        <v>0</v>
      </c>
      <c r="W180" s="66">
        <v>0</v>
      </c>
      <c r="X180" s="66">
        <v>0</v>
      </c>
      <c r="Y180" s="66">
        <v>0</v>
      </c>
      <c r="Z180" s="66">
        <v>0</v>
      </c>
      <c r="AA180" s="66">
        <v>0</v>
      </c>
      <c r="AB180" s="299">
        <v>0</v>
      </c>
      <c r="AC180" s="186">
        <v>0</v>
      </c>
    </row>
    <row r="181" spans="1:43" x14ac:dyDescent="0.3">
      <c r="A181" s="135">
        <v>41231</v>
      </c>
      <c r="B181" s="209" t="s">
        <v>153</v>
      </c>
      <c r="C181" s="210">
        <v>0</v>
      </c>
      <c r="D181" s="211">
        <v>0</v>
      </c>
      <c r="E181" s="211">
        <v>0</v>
      </c>
      <c r="F181" s="212">
        <v>0</v>
      </c>
      <c r="G181" s="212">
        <v>0</v>
      </c>
      <c r="H181" s="211">
        <v>0</v>
      </c>
      <c r="I181" s="211">
        <v>0</v>
      </c>
      <c r="J181" s="213">
        <v>0</v>
      </c>
      <c r="K181" s="213">
        <v>0</v>
      </c>
      <c r="L181" s="211">
        <v>0</v>
      </c>
      <c r="M181" s="211">
        <v>0</v>
      </c>
      <c r="N181" s="211">
        <v>0</v>
      </c>
      <c r="O181" s="211">
        <v>0</v>
      </c>
      <c r="P181" s="211">
        <v>0</v>
      </c>
      <c r="Q181" s="212">
        <v>0</v>
      </c>
      <c r="R181" s="212">
        <v>0</v>
      </c>
      <c r="S181" s="211">
        <v>0</v>
      </c>
      <c r="T181" s="211">
        <v>0</v>
      </c>
      <c r="U181" s="211">
        <v>0</v>
      </c>
      <c r="V181" s="211">
        <v>0</v>
      </c>
      <c r="W181" s="211">
        <v>0</v>
      </c>
      <c r="X181" s="211">
        <v>0</v>
      </c>
      <c r="Y181" s="211">
        <v>0</v>
      </c>
      <c r="Z181" s="211">
        <v>0</v>
      </c>
      <c r="AA181" s="211">
        <v>0</v>
      </c>
      <c r="AB181" s="307">
        <v>0</v>
      </c>
      <c r="AC181" s="228">
        <v>0</v>
      </c>
    </row>
    <row r="182" spans="1:43" ht="19.5" thickBot="1" x14ac:dyDescent="0.35">
      <c r="A182" s="80">
        <v>41249</v>
      </c>
      <c r="B182" s="45" t="s">
        <v>206</v>
      </c>
      <c r="C182" s="215">
        <v>0</v>
      </c>
      <c r="D182" s="60">
        <v>0</v>
      </c>
      <c r="E182" s="60">
        <v>0</v>
      </c>
      <c r="F182" s="96">
        <v>0</v>
      </c>
      <c r="G182" s="96">
        <v>0</v>
      </c>
      <c r="H182" s="60">
        <v>0</v>
      </c>
      <c r="I182" s="60">
        <v>0</v>
      </c>
      <c r="J182" s="104">
        <v>0</v>
      </c>
      <c r="K182" s="104">
        <v>0</v>
      </c>
      <c r="L182" s="60">
        <v>0</v>
      </c>
      <c r="M182" s="60">
        <v>0</v>
      </c>
      <c r="N182" s="60">
        <v>0</v>
      </c>
      <c r="O182" s="60">
        <v>0</v>
      </c>
      <c r="P182" s="60">
        <v>0</v>
      </c>
      <c r="Q182" s="96">
        <v>0</v>
      </c>
      <c r="R182" s="96">
        <v>0</v>
      </c>
      <c r="S182" s="60">
        <v>0</v>
      </c>
      <c r="T182" s="60">
        <v>0</v>
      </c>
      <c r="U182" s="60">
        <v>0</v>
      </c>
      <c r="V182" s="60">
        <v>0</v>
      </c>
      <c r="W182" s="60">
        <v>0</v>
      </c>
      <c r="X182" s="60">
        <v>0</v>
      </c>
      <c r="Y182" s="60">
        <v>0</v>
      </c>
      <c r="Z182" s="60">
        <v>0</v>
      </c>
      <c r="AA182" s="60">
        <v>0</v>
      </c>
      <c r="AB182" s="302">
        <v>0</v>
      </c>
      <c r="AC182" s="272">
        <v>0</v>
      </c>
    </row>
    <row r="183" spans="1:43" ht="55.5" thickBot="1" x14ac:dyDescent="0.35">
      <c r="A183" s="64">
        <v>42</v>
      </c>
      <c r="B183" s="216" t="s">
        <v>19</v>
      </c>
      <c r="C183" s="119">
        <v>9437.43</v>
      </c>
      <c r="D183" s="66">
        <v>3840.89</v>
      </c>
      <c r="E183" s="66">
        <v>0</v>
      </c>
      <c r="F183" s="100">
        <v>0</v>
      </c>
      <c r="G183" s="100">
        <v>0</v>
      </c>
      <c r="H183" s="66">
        <v>0</v>
      </c>
      <c r="I183" s="66">
        <v>0</v>
      </c>
      <c r="J183" s="120">
        <v>6050</v>
      </c>
      <c r="K183" s="120">
        <f>K184+K201</f>
        <v>-953.46</v>
      </c>
      <c r="L183" s="66">
        <v>0</v>
      </c>
      <c r="M183" s="66">
        <v>0</v>
      </c>
      <c r="N183" s="66">
        <v>0</v>
      </c>
      <c r="O183" s="66">
        <v>0</v>
      </c>
      <c r="P183" s="66">
        <v>0</v>
      </c>
      <c r="Q183" s="100">
        <v>500</v>
      </c>
      <c r="R183" s="100">
        <v>0</v>
      </c>
      <c r="S183" s="66">
        <v>0</v>
      </c>
      <c r="T183" s="66">
        <v>0</v>
      </c>
      <c r="U183" s="66">
        <v>0</v>
      </c>
      <c r="V183" s="66">
        <v>0</v>
      </c>
      <c r="W183" s="66">
        <v>0</v>
      </c>
      <c r="X183" s="66">
        <v>0</v>
      </c>
      <c r="Y183" s="66">
        <v>0</v>
      </c>
      <c r="Z183" s="66">
        <v>0</v>
      </c>
      <c r="AA183" s="66">
        <v>0</v>
      </c>
      <c r="AB183" s="299">
        <v>0</v>
      </c>
      <c r="AC183" s="186">
        <v>0</v>
      </c>
    </row>
    <row r="184" spans="1:43" s="31" customFormat="1" ht="19.5" thickBot="1" x14ac:dyDescent="0.35">
      <c r="A184" s="64">
        <v>422</v>
      </c>
      <c r="B184" s="156" t="s">
        <v>20</v>
      </c>
      <c r="C184" s="119">
        <v>6287.4299999999994</v>
      </c>
      <c r="D184" s="66">
        <v>3840.89</v>
      </c>
      <c r="E184" s="66">
        <v>0</v>
      </c>
      <c r="F184" s="100">
        <v>0</v>
      </c>
      <c r="G184" s="100">
        <v>0</v>
      </c>
      <c r="H184" s="66">
        <v>0</v>
      </c>
      <c r="I184" s="66">
        <v>0</v>
      </c>
      <c r="J184" s="120">
        <v>4500</v>
      </c>
      <c r="K184" s="120">
        <f>K185+K189+K193+K197+K199</f>
        <v>-2053.46</v>
      </c>
      <c r="L184" s="66">
        <v>0</v>
      </c>
      <c r="M184" s="66">
        <v>0</v>
      </c>
      <c r="N184" s="66">
        <v>0</v>
      </c>
      <c r="O184" s="66">
        <v>0</v>
      </c>
      <c r="P184" s="66">
        <v>0</v>
      </c>
      <c r="Q184" s="100">
        <v>0</v>
      </c>
      <c r="R184" s="100">
        <v>0</v>
      </c>
      <c r="S184" s="66">
        <v>0</v>
      </c>
      <c r="T184" s="66">
        <v>0</v>
      </c>
      <c r="U184" s="66">
        <v>0</v>
      </c>
      <c r="V184" s="66">
        <v>0</v>
      </c>
      <c r="W184" s="66">
        <v>0</v>
      </c>
      <c r="X184" s="66">
        <v>0</v>
      </c>
      <c r="Y184" s="66">
        <v>0</v>
      </c>
      <c r="Z184" s="66">
        <v>0</v>
      </c>
      <c r="AA184" s="66">
        <v>0</v>
      </c>
      <c r="AB184" s="299">
        <v>0</v>
      </c>
      <c r="AC184" s="186">
        <v>0</v>
      </c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</row>
    <row r="185" spans="1:43" s="35" customFormat="1" x14ac:dyDescent="0.3">
      <c r="A185" s="139">
        <v>4221</v>
      </c>
      <c r="B185" s="155" t="s">
        <v>46</v>
      </c>
      <c r="C185" s="141">
        <v>393</v>
      </c>
      <c r="D185" s="150">
        <v>0</v>
      </c>
      <c r="E185" s="150">
        <v>0</v>
      </c>
      <c r="F185" s="149">
        <v>0</v>
      </c>
      <c r="G185" s="149">
        <v>0</v>
      </c>
      <c r="H185" s="150">
        <v>0</v>
      </c>
      <c r="I185" s="150">
        <v>0</v>
      </c>
      <c r="J185" s="145">
        <v>0</v>
      </c>
      <c r="K185" s="145">
        <f>K186+K187</f>
        <v>393</v>
      </c>
      <c r="L185" s="150">
        <v>0</v>
      </c>
      <c r="M185" s="150">
        <v>0</v>
      </c>
      <c r="N185" s="150">
        <v>0</v>
      </c>
      <c r="O185" s="150">
        <v>0</v>
      </c>
      <c r="P185" s="150">
        <v>0</v>
      </c>
      <c r="Q185" s="149">
        <v>0</v>
      </c>
      <c r="R185" s="149">
        <v>0</v>
      </c>
      <c r="S185" s="150">
        <v>0</v>
      </c>
      <c r="T185" s="150">
        <v>0</v>
      </c>
      <c r="U185" s="150">
        <v>0</v>
      </c>
      <c r="V185" s="150">
        <v>0</v>
      </c>
      <c r="W185" s="150">
        <v>0</v>
      </c>
      <c r="X185" s="150">
        <v>0</v>
      </c>
      <c r="Y185" s="150">
        <v>0</v>
      </c>
      <c r="Z185" s="150">
        <v>0</v>
      </c>
      <c r="AA185" s="150">
        <v>0</v>
      </c>
      <c r="AB185" s="300">
        <v>0</v>
      </c>
      <c r="AC185" s="271">
        <v>0</v>
      </c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</row>
    <row r="186" spans="1:43" x14ac:dyDescent="0.3">
      <c r="A186" s="85">
        <v>42211</v>
      </c>
      <c r="B186" s="86" t="s">
        <v>120</v>
      </c>
      <c r="C186" s="108">
        <v>175</v>
      </c>
      <c r="D186" s="83">
        <v>0</v>
      </c>
      <c r="E186" s="83">
        <v>0</v>
      </c>
      <c r="F186" s="83">
        <v>0</v>
      </c>
      <c r="G186" s="83">
        <v>0</v>
      </c>
      <c r="H186" s="83">
        <v>0</v>
      </c>
      <c r="I186" s="83">
        <v>0</v>
      </c>
      <c r="J186" s="102">
        <v>0</v>
      </c>
      <c r="K186" s="102">
        <v>175</v>
      </c>
      <c r="L186" s="62">
        <v>0</v>
      </c>
      <c r="M186" s="62">
        <v>0</v>
      </c>
      <c r="N186" s="62">
        <v>0</v>
      </c>
      <c r="O186" s="62">
        <v>0</v>
      </c>
      <c r="P186" s="62">
        <v>0</v>
      </c>
      <c r="Q186" s="83">
        <v>0</v>
      </c>
      <c r="R186" s="83">
        <v>0</v>
      </c>
      <c r="S186" s="62">
        <v>0</v>
      </c>
      <c r="T186" s="62">
        <v>0</v>
      </c>
      <c r="U186" s="62">
        <v>0</v>
      </c>
      <c r="V186" s="62">
        <v>0</v>
      </c>
      <c r="W186" s="62">
        <v>0</v>
      </c>
      <c r="X186" s="62">
        <v>0</v>
      </c>
      <c r="Y186" s="62">
        <v>0</v>
      </c>
      <c r="Z186" s="62">
        <v>0</v>
      </c>
      <c r="AA186" s="62">
        <v>0</v>
      </c>
      <c r="AB186" s="297">
        <v>0</v>
      </c>
      <c r="AC186" s="188">
        <v>0</v>
      </c>
    </row>
    <row r="187" spans="1:43" x14ac:dyDescent="0.3">
      <c r="A187" s="85">
        <v>42212</v>
      </c>
      <c r="B187" s="86" t="s">
        <v>138</v>
      </c>
      <c r="C187" s="108">
        <v>218</v>
      </c>
      <c r="D187" s="83">
        <v>0</v>
      </c>
      <c r="E187" s="83">
        <v>0</v>
      </c>
      <c r="F187" s="83">
        <v>0</v>
      </c>
      <c r="G187" s="83">
        <v>0</v>
      </c>
      <c r="H187" s="83">
        <v>0</v>
      </c>
      <c r="I187" s="83">
        <v>0</v>
      </c>
      <c r="J187" s="102">
        <v>0</v>
      </c>
      <c r="K187" s="102">
        <v>218</v>
      </c>
      <c r="L187" s="62">
        <v>0</v>
      </c>
      <c r="M187" s="62">
        <v>0</v>
      </c>
      <c r="N187" s="62">
        <v>0</v>
      </c>
      <c r="O187" s="62">
        <v>0</v>
      </c>
      <c r="P187" s="62">
        <v>0</v>
      </c>
      <c r="Q187" s="83">
        <v>0</v>
      </c>
      <c r="R187" s="83">
        <v>0</v>
      </c>
      <c r="S187" s="62">
        <v>0</v>
      </c>
      <c r="T187" s="62">
        <v>0</v>
      </c>
      <c r="U187" s="62">
        <v>0</v>
      </c>
      <c r="V187" s="62">
        <v>0</v>
      </c>
      <c r="W187" s="62">
        <v>0</v>
      </c>
      <c r="X187" s="62">
        <v>0</v>
      </c>
      <c r="Y187" s="62">
        <v>0</v>
      </c>
      <c r="Z187" s="62">
        <v>0</v>
      </c>
      <c r="AA187" s="62">
        <v>0</v>
      </c>
      <c r="AB187" s="297">
        <v>0</v>
      </c>
      <c r="AC187" s="188">
        <v>0</v>
      </c>
    </row>
    <row r="188" spans="1:43" x14ac:dyDescent="0.3">
      <c r="A188" s="85">
        <v>42219</v>
      </c>
      <c r="B188" s="86" t="s">
        <v>121</v>
      </c>
      <c r="C188" s="108">
        <v>0</v>
      </c>
      <c r="D188" s="83">
        <v>0</v>
      </c>
      <c r="E188" s="83">
        <v>0</v>
      </c>
      <c r="F188" s="83">
        <v>0</v>
      </c>
      <c r="G188" s="83">
        <v>0</v>
      </c>
      <c r="H188" s="83">
        <v>0</v>
      </c>
      <c r="I188" s="83">
        <v>0</v>
      </c>
      <c r="J188" s="102">
        <v>0</v>
      </c>
      <c r="K188" s="102">
        <v>0</v>
      </c>
      <c r="L188" s="62">
        <v>0</v>
      </c>
      <c r="M188" s="62">
        <v>0</v>
      </c>
      <c r="N188" s="62">
        <v>0</v>
      </c>
      <c r="O188" s="62">
        <v>0</v>
      </c>
      <c r="P188" s="62">
        <v>0</v>
      </c>
      <c r="Q188" s="83">
        <v>0</v>
      </c>
      <c r="R188" s="83">
        <v>0</v>
      </c>
      <c r="S188" s="62">
        <v>0</v>
      </c>
      <c r="T188" s="62">
        <v>0</v>
      </c>
      <c r="U188" s="62">
        <v>0</v>
      </c>
      <c r="V188" s="62">
        <v>0</v>
      </c>
      <c r="W188" s="62">
        <v>0</v>
      </c>
      <c r="X188" s="62">
        <v>0</v>
      </c>
      <c r="Y188" s="62">
        <v>0</v>
      </c>
      <c r="Z188" s="62">
        <v>0</v>
      </c>
      <c r="AA188" s="62">
        <v>0</v>
      </c>
      <c r="AB188" s="297">
        <v>0</v>
      </c>
      <c r="AC188" s="188">
        <v>0</v>
      </c>
    </row>
    <row r="189" spans="1:43" s="35" customFormat="1" x14ac:dyDescent="0.3">
      <c r="A189" s="77">
        <v>4222</v>
      </c>
      <c r="B189" s="46" t="s">
        <v>47</v>
      </c>
      <c r="C189" s="107">
        <v>508.78</v>
      </c>
      <c r="D189" s="59">
        <v>0</v>
      </c>
      <c r="E189" s="59">
        <v>0</v>
      </c>
      <c r="F189" s="97">
        <v>0</v>
      </c>
      <c r="G189" s="97">
        <v>0</v>
      </c>
      <c r="H189" s="59">
        <v>0</v>
      </c>
      <c r="I189" s="59">
        <v>0</v>
      </c>
      <c r="J189" s="101">
        <v>800</v>
      </c>
      <c r="K189" s="101">
        <f>K190+K192</f>
        <v>-291.22000000000003</v>
      </c>
      <c r="L189" s="59">
        <v>0</v>
      </c>
      <c r="M189" s="59">
        <v>0</v>
      </c>
      <c r="N189" s="59">
        <v>0</v>
      </c>
      <c r="O189" s="59">
        <v>0</v>
      </c>
      <c r="P189" s="59">
        <v>0</v>
      </c>
      <c r="Q189" s="97">
        <v>0</v>
      </c>
      <c r="R189" s="97">
        <v>0</v>
      </c>
      <c r="S189" s="59">
        <v>0</v>
      </c>
      <c r="T189" s="59">
        <v>0</v>
      </c>
      <c r="U189" s="59">
        <v>0</v>
      </c>
      <c r="V189" s="59">
        <v>0</v>
      </c>
      <c r="W189" s="59">
        <v>0</v>
      </c>
      <c r="X189" s="59">
        <v>0</v>
      </c>
      <c r="Y189" s="59">
        <v>0</v>
      </c>
      <c r="Z189" s="59">
        <v>0</v>
      </c>
      <c r="AA189" s="59">
        <v>0</v>
      </c>
      <c r="AB189" s="296">
        <v>0</v>
      </c>
      <c r="AC189" s="197">
        <v>0</v>
      </c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</row>
    <row r="190" spans="1:43" s="30" customFormat="1" x14ac:dyDescent="0.3">
      <c r="A190" s="79">
        <v>42221</v>
      </c>
      <c r="B190" s="47" t="s">
        <v>144</v>
      </c>
      <c r="C190" s="108">
        <v>508.78</v>
      </c>
      <c r="D190" s="61">
        <v>0</v>
      </c>
      <c r="E190" s="61">
        <v>0</v>
      </c>
      <c r="F190" s="98">
        <v>0</v>
      </c>
      <c r="G190" s="98">
        <v>0</v>
      </c>
      <c r="H190" s="61">
        <v>0</v>
      </c>
      <c r="I190" s="61">
        <v>0</v>
      </c>
      <c r="J190" s="103">
        <v>500</v>
      </c>
      <c r="K190" s="103">
        <v>8.7799999999999994</v>
      </c>
      <c r="L190" s="61">
        <v>0</v>
      </c>
      <c r="M190" s="61">
        <v>0</v>
      </c>
      <c r="N190" s="61">
        <v>0</v>
      </c>
      <c r="O190" s="61">
        <v>0</v>
      </c>
      <c r="P190" s="61">
        <v>0</v>
      </c>
      <c r="Q190" s="98">
        <v>0</v>
      </c>
      <c r="R190" s="98">
        <v>0</v>
      </c>
      <c r="S190" s="61">
        <v>0</v>
      </c>
      <c r="T190" s="61">
        <v>0</v>
      </c>
      <c r="U190" s="61">
        <v>0</v>
      </c>
      <c r="V190" s="61">
        <v>0</v>
      </c>
      <c r="W190" s="61">
        <v>0</v>
      </c>
      <c r="X190" s="61">
        <v>0</v>
      </c>
      <c r="Y190" s="61">
        <v>0</v>
      </c>
      <c r="Z190" s="61">
        <v>0</v>
      </c>
      <c r="AA190" s="61">
        <v>0</v>
      </c>
      <c r="AB190" s="301">
        <v>0</v>
      </c>
      <c r="AC190" s="198">
        <v>0</v>
      </c>
    </row>
    <row r="191" spans="1:43" s="30" customFormat="1" x14ac:dyDescent="0.3">
      <c r="A191" s="79">
        <v>42222</v>
      </c>
      <c r="B191" s="47" t="s">
        <v>142</v>
      </c>
      <c r="C191" s="108">
        <v>0</v>
      </c>
      <c r="D191" s="61">
        <v>0</v>
      </c>
      <c r="E191" s="61">
        <v>0</v>
      </c>
      <c r="F191" s="98">
        <v>0</v>
      </c>
      <c r="G191" s="98">
        <v>0</v>
      </c>
      <c r="H191" s="61">
        <v>0</v>
      </c>
      <c r="I191" s="61">
        <v>0</v>
      </c>
      <c r="J191" s="102">
        <v>0</v>
      </c>
      <c r="K191" s="102">
        <v>0</v>
      </c>
      <c r="L191" s="61">
        <v>0</v>
      </c>
      <c r="M191" s="61">
        <v>0</v>
      </c>
      <c r="N191" s="61">
        <v>0</v>
      </c>
      <c r="O191" s="61">
        <v>0</v>
      </c>
      <c r="P191" s="61">
        <v>0</v>
      </c>
      <c r="Q191" s="98">
        <v>0</v>
      </c>
      <c r="R191" s="98">
        <v>0</v>
      </c>
      <c r="S191" s="61">
        <v>0</v>
      </c>
      <c r="T191" s="61">
        <v>0</v>
      </c>
      <c r="U191" s="61">
        <v>0</v>
      </c>
      <c r="V191" s="61">
        <v>0</v>
      </c>
      <c r="W191" s="61">
        <v>0</v>
      </c>
      <c r="X191" s="61">
        <v>0</v>
      </c>
      <c r="Y191" s="61">
        <v>0</v>
      </c>
      <c r="Z191" s="61">
        <v>0</v>
      </c>
      <c r="AA191" s="61">
        <v>0</v>
      </c>
      <c r="AB191" s="301">
        <v>0</v>
      </c>
      <c r="AC191" s="198">
        <v>0</v>
      </c>
    </row>
    <row r="192" spans="1:43" s="30" customFormat="1" x14ac:dyDescent="0.3">
      <c r="A192" s="79">
        <v>42229</v>
      </c>
      <c r="B192" s="47" t="s">
        <v>145</v>
      </c>
      <c r="C192" s="108">
        <v>0</v>
      </c>
      <c r="D192" s="61">
        <v>0</v>
      </c>
      <c r="E192" s="61">
        <v>0</v>
      </c>
      <c r="F192" s="98">
        <v>0</v>
      </c>
      <c r="G192" s="98">
        <v>0</v>
      </c>
      <c r="H192" s="61">
        <v>0</v>
      </c>
      <c r="I192" s="61">
        <v>0</v>
      </c>
      <c r="J192" s="103">
        <v>300</v>
      </c>
      <c r="K192" s="103">
        <v>-300</v>
      </c>
      <c r="L192" s="61">
        <v>0</v>
      </c>
      <c r="M192" s="61">
        <v>0</v>
      </c>
      <c r="N192" s="61">
        <v>0</v>
      </c>
      <c r="O192" s="61">
        <v>0</v>
      </c>
      <c r="P192" s="61">
        <v>0</v>
      </c>
      <c r="Q192" s="98">
        <v>0</v>
      </c>
      <c r="R192" s="98">
        <v>0</v>
      </c>
      <c r="S192" s="61">
        <v>0</v>
      </c>
      <c r="T192" s="61">
        <v>0</v>
      </c>
      <c r="U192" s="61">
        <v>0</v>
      </c>
      <c r="V192" s="61">
        <v>0</v>
      </c>
      <c r="W192" s="61">
        <v>0</v>
      </c>
      <c r="X192" s="61">
        <v>0</v>
      </c>
      <c r="Y192" s="61">
        <v>0</v>
      </c>
      <c r="Z192" s="61">
        <v>0</v>
      </c>
      <c r="AA192" s="61">
        <v>0</v>
      </c>
      <c r="AB192" s="301">
        <v>0</v>
      </c>
      <c r="AC192" s="198">
        <v>0</v>
      </c>
    </row>
    <row r="193" spans="1:43" s="35" customFormat="1" x14ac:dyDescent="0.3">
      <c r="A193" s="77">
        <v>4223</v>
      </c>
      <c r="B193" s="46" t="s">
        <v>54</v>
      </c>
      <c r="C193" s="107">
        <v>4791.9399999999996</v>
      </c>
      <c r="D193" s="59">
        <v>3840.89</v>
      </c>
      <c r="E193" s="59">
        <v>0</v>
      </c>
      <c r="F193" s="97">
        <v>0</v>
      </c>
      <c r="G193" s="97">
        <v>0</v>
      </c>
      <c r="H193" s="59">
        <v>0</v>
      </c>
      <c r="I193" s="59">
        <v>0</v>
      </c>
      <c r="J193" s="101">
        <v>500</v>
      </c>
      <c r="K193" s="101">
        <f>K194+K196</f>
        <v>451.04999999999995</v>
      </c>
      <c r="L193" s="59">
        <v>0</v>
      </c>
      <c r="M193" s="59">
        <v>0</v>
      </c>
      <c r="N193" s="59">
        <v>0</v>
      </c>
      <c r="O193" s="59">
        <v>0</v>
      </c>
      <c r="P193" s="59">
        <v>0</v>
      </c>
      <c r="Q193" s="97">
        <v>0</v>
      </c>
      <c r="R193" s="97">
        <v>0</v>
      </c>
      <c r="S193" s="59">
        <v>0</v>
      </c>
      <c r="T193" s="59">
        <v>0</v>
      </c>
      <c r="U193" s="59">
        <v>0</v>
      </c>
      <c r="V193" s="59">
        <v>0</v>
      </c>
      <c r="W193" s="59">
        <v>0</v>
      </c>
      <c r="X193" s="59">
        <v>0</v>
      </c>
      <c r="Y193" s="59">
        <v>0</v>
      </c>
      <c r="Z193" s="59">
        <v>0</v>
      </c>
      <c r="AA193" s="59">
        <v>0</v>
      </c>
      <c r="AB193" s="296">
        <v>0</v>
      </c>
      <c r="AC193" s="197">
        <v>0</v>
      </c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</row>
    <row r="194" spans="1:43" s="30" customFormat="1" x14ac:dyDescent="0.3">
      <c r="A194" s="79">
        <v>42231</v>
      </c>
      <c r="B194" s="47" t="s">
        <v>139</v>
      </c>
      <c r="C194" s="108">
        <v>951.05</v>
      </c>
      <c r="D194" s="61">
        <v>0</v>
      </c>
      <c r="E194" s="61">
        <v>0</v>
      </c>
      <c r="F194" s="98">
        <v>0</v>
      </c>
      <c r="G194" s="98">
        <v>0</v>
      </c>
      <c r="H194" s="61">
        <v>0</v>
      </c>
      <c r="I194" s="61">
        <v>0</v>
      </c>
      <c r="J194" s="102">
        <v>300</v>
      </c>
      <c r="K194" s="102">
        <v>651.04999999999995</v>
      </c>
      <c r="L194" s="61">
        <v>0</v>
      </c>
      <c r="M194" s="61">
        <v>0</v>
      </c>
      <c r="N194" s="61">
        <v>0</v>
      </c>
      <c r="O194" s="61">
        <v>0</v>
      </c>
      <c r="P194" s="61">
        <v>0</v>
      </c>
      <c r="Q194" s="98">
        <v>0</v>
      </c>
      <c r="R194" s="98">
        <v>0</v>
      </c>
      <c r="S194" s="61">
        <v>0</v>
      </c>
      <c r="T194" s="61">
        <v>0</v>
      </c>
      <c r="U194" s="61">
        <v>0</v>
      </c>
      <c r="V194" s="61">
        <v>0</v>
      </c>
      <c r="W194" s="61">
        <v>0</v>
      </c>
      <c r="X194" s="61">
        <v>0</v>
      </c>
      <c r="Y194" s="61">
        <v>0</v>
      </c>
      <c r="Z194" s="61">
        <v>0</v>
      </c>
      <c r="AA194" s="61">
        <v>0</v>
      </c>
      <c r="AB194" s="301">
        <v>0</v>
      </c>
      <c r="AC194" s="198">
        <v>0</v>
      </c>
    </row>
    <row r="195" spans="1:43" s="30" customFormat="1" x14ac:dyDescent="0.3">
      <c r="A195" s="79">
        <v>42232</v>
      </c>
      <c r="B195" s="47" t="s">
        <v>146</v>
      </c>
      <c r="C195" s="108">
        <v>0</v>
      </c>
      <c r="D195" s="61">
        <v>0</v>
      </c>
      <c r="E195" s="61">
        <v>0</v>
      </c>
      <c r="F195" s="98">
        <v>0</v>
      </c>
      <c r="G195" s="98">
        <v>0</v>
      </c>
      <c r="H195" s="61">
        <v>0</v>
      </c>
      <c r="I195" s="61">
        <v>0</v>
      </c>
      <c r="J195" s="102">
        <v>0</v>
      </c>
      <c r="K195" s="102">
        <v>0</v>
      </c>
      <c r="L195" s="61">
        <v>0</v>
      </c>
      <c r="M195" s="61">
        <v>0</v>
      </c>
      <c r="N195" s="61">
        <v>0</v>
      </c>
      <c r="O195" s="61">
        <v>0</v>
      </c>
      <c r="P195" s="61">
        <v>0</v>
      </c>
      <c r="Q195" s="98">
        <v>0</v>
      </c>
      <c r="R195" s="98">
        <v>0</v>
      </c>
      <c r="S195" s="61">
        <v>0</v>
      </c>
      <c r="T195" s="61">
        <v>0</v>
      </c>
      <c r="U195" s="61">
        <v>0</v>
      </c>
      <c r="V195" s="61">
        <v>0</v>
      </c>
      <c r="W195" s="61">
        <v>0</v>
      </c>
      <c r="X195" s="61">
        <v>0</v>
      </c>
      <c r="Y195" s="61">
        <v>0</v>
      </c>
      <c r="Z195" s="61">
        <v>0</v>
      </c>
      <c r="AA195" s="61">
        <v>0</v>
      </c>
      <c r="AB195" s="301">
        <v>0</v>
      </c>
      <c r="AC195" s="198">
        <v>0</v>
      </c>
    </row>
    <row r="196" spans="1:43" x14ac:dyDescent="0.3">
      <c r="A196" s="85">
        <v>42239</v>
      </c>
      <c r="B196" s="86" t="s">
        <v>122</v>
      </c>
      <c r="C196" s="108">
        <v>3840.89</v>
      </c>
      <c r="D196" s="83">
        <v>3840.89</v>
      </c>
      <c r="E196" s="83">
        <v>0</v>
      </c>
      <c r="F196" s="83">
        <v>0</v>
      </c>
      <c r="G196" s="83">
        <v>0</v>
      </c>
      <c r="H196" s="83">
        <v>0</v>
      </c>
      <c r="I196" s="83">
        <v>0</v>
      </c>
      <c r="J196" s="102">
        <v>200</v>
      </c>
      <c r="K196" s="102">
        <v>-200</v>
      </c>
      <c r="L196" s="62">
        <v>0</v>
      </c>
      <c r="M196" s="62">
        <v>0</v>
      </c>
      <c r="N196" s="62">
        <v>0</v>
      </c>
      <c r="O196" s="62">
        <v>0</v>
      </c>
      <c r="P196" s="62">
        <v>0</v>
      </c>
      <c r="Q196" s="83">
        <v>0</v>
      </c>
      <c r="R196" s="83">
        <v>0</v>
      </c>
      <c r="S196" s="62">
        <v>0</v>
      </c>
      <c r="T196" s="62">
        <v>0</v>
      </c>
      <c r="U196" s="62">
        <v>0</v>
      </c>
      <c r="V196" s="62">
        <v>0</v>
      </c>
      <c r="W196" s="62">
        <v>0</v>
      </c>
      <c r="X196" s="62">
        <v>0</v>
      </c>
      <c r="Y196" s="62">
        <v>0</v>
      </c>
      <c r="Z196" s="62">
        <v>0</v>
      </c>
      <c r="AA196" s="62">
        <v>0</v>
      </c>
      <c r="AB196" s="297">
        <v>0</v>
      </c>
      <c r="AC196" s="188">
        <v>0</v>
      </c>
    </row>
    <row r="197" spans="1:43" s="35" customFormat="1" x14ac:dyDescent="0.3">
      <c r="A197" s="77">
        <v>4226</v>
      </c>
      <c r="B197" s="46" t="s">
        <v>48</v>
      </c>
      <c r="C197" s="107">
        <v>593.71</v>
      </c>
      <c r="D197" s="59">
        <v>0</v>
      </c>
      <c r="E197" s="59">
        <v>0</v>
      </c>
      <c r="F197" s="97">
        <v>0</v>
      </c>
      <c r="G197" s="97">
        <v>0</v>
      </c>
      <c r="H197" s="59">
        <v>0</v>
      </c>
      <c r="I197" s="59">
        <v>0</v>
      </c>
      <c r="J197" s="101">
        <v>3000</v>
      </c>
      <c r="K197" s="101">
        <f>K198</f>
        <v>-2406.29</v>
      </c>
      <c r="L197" s="59">
        <v>0</v>
      </c>
      <c r="M197" s="59">
        <v>0</v>
      </c>
      <c r="N197" s="59">
        <v>0</v>
      </c>
      <c r="O197" s="59">
        <v>0</v>
      </c>
      <c r="P197" s="59">
        <v>0</v>
      </c>
      <c r="Q197" s="97">
        <v>0</v>
      </c>
      <c r="R197" s="97">
        <v>0</v>
      </c>
      <c r="S197" s="59">
        <v>0</v>
      </c>
      <c r="T197" s="59">
        <v>0</v>
      </c>
      <c r="U197" s="59">
        <v>0</v>
      </c>
      <c r="V197" s="59">
        <v>0</v>
      </c>
      <c r="W197" s="59">
        <v>0</v>
      </c>
      <c r="X197" s="59">
        <v>0</v>
      </c>
      <c r="Y197" s="59">
        <v>0</v>
      </c>
      <c r="Z197" s="59">
        <v>0</v>
      </c>
      <c r="AA197" s="59">
        <v>0</v>
      </c>
      <c r="AB197" s="296">
        <v>0</v>
      </c>
      <c r="AC197" s="197">
        <v>0</v>
      </c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</row>
    <row r="198" spans="1:43" x14ac:dyDescent="0.3">
      <c r="A198" s="85">
        <v>42262</v>
      </c>
      <c r="B198" s="86" t="s">
        <v>123</v>
      </c>
      <c r="C198" s="108">
        <v>593.71</v>
      </c>
      <c r="D198" s="83">
        <v>0</v>
      </c>
      <c r="E198" s="83">
        <v>0</v>
      </c>
      <c r="F198" s="83">
        <v>0</v>
      </c>
      <c r="G198" s="83">
        <v>0</v>
      </c>
      <c r="H198" s="83">
        <v>0</v>
      </c>
      <c r="I198" s="83">
        <v>0</v>
      </c>
      <c r="J198" s="102">
        <v>3000</v>
      </c>
      <c r="K198" s="102">
        <v>-2406.29</v>
      </c>
      <c r="L198" s="62">
        <v>0</v>
      </c>
      <c r="M198" s="62">
        <v>0</v>
      </c>
      <c r="N198" s="62">
        <v>0</v>
      </c>
      <c r="O198" s="62">
        <v>0</v>
      </c>
      <c r="P198" s="62">
        <v>0</v>
      </c>
      <c r="Q198" s="83">
        <v>0</v>
      </c>
      <c r="R198" s="83">
        <v>0</v>
      </c>
      <c r="S198" s="62">
        <v>0</v>
      </c>
      <c r="T198" s="62">
        <v>0</v>
      </c>
      <c r="U198" s="62">
        <v>0</v>
      </c>
      <c r="V198" s="62">
        <v>0</v>
      </c>
      <c r="W198" s="62">
        <v>0</v>
      </c>
      <c r="X198" s="62">
        <v>0</v>
      </c>
      <c r="Y198" s="62">
        <v>0</v>
      </c>
      <c r="Z198" s="62">
        <v>0</v>
      </c>
      <c r="AA198" s="62">
        <v>0</v>
      </c>
      <c r="AB198" s="297">
        <v>0</v>
      </c>
      <c r="AC198" s="188">
        <v>0</v>
      </c>
    </row>
    <row r="199" spans="1:43" s="35" customFormat="1" x14ac:dyDescent="0.3">
      <c r="A199" s="77">
        <v>4227</v>
      </c>
      <c r="B199" s="46" t="s">
        <v>49</v>
      </c>
      <c r="C199" s="107">
        <v>0</v>
      </c>
      <c r="D199" s="59">
        <v>0</v>
      </c>
      <c r="E199" s="59">
        <v>0</v>
      </c>
      <c r="F199" s="97">
        <v>0</v>
      </c>
      <c r="G199" s="97">
        <v>0</v>
      </c>
      <c r="H199" s="59">
        <v>0</v>
      </c>
      <c r="I199" s="59">
        <v>0</v>
      </c>
      <c r="J199" s="101">
        <v>200</v>
      </c>
      <c r="K199" s="101">
        <f>K200</f>
        <v>-200</v>
      </c>
      <c r="L199" s="59">
        <v>0</v>
      </c>
      <c r="M199" s="59">
        <v>0</v>
      </c>
      <c r="N199" s="59">
        <v>0</v>
      </c>
      <c r="O199" s="59">
        <v>0</v>
      </c>
      <c r="P199" s="59">
        <v>0</v>
      </c>
      <c r="Q199" s="97">
        <v>0</v>
      </c>
      <c r="R199" s="97">
        <v>0</v>
      </c>
      <c r="S199" s="59">
        <v>0</v>
      </c>
      <c r="T199" s="59">
        <v>0</v>
      </c>
      <c r="U199" s="59">
        <v>0</v>
      </c>
      <c r="V199" s="59">
        <v>0</v>
      </c>
      <c r="W199" s="59">
        <v>0</v>
      </c>
      <c r="X199" s="59">
        <v>0</v>
      </c>
      <c r="Y199" s="59">
        <v>0</v>
      </c>
      <c r="Z199" s="59">
        <v>0</v>
      </c>
      <c r="AA199" s="59">
        <v>0</v>
      </c>
      <c r="AB199" s="296">
        <v>0</v>
      </c>
      <c r="AC199" s="197">
        <v>0</v>
      </c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</row>
    <row r="200" spans="1:43" s="35" customFormat="1" ht="19.5" thickBot="1" x14ac:dyDescent="0.35">
      <c r="A200" s="80">
        <v>42273</v>
      </c>
      <c r="B200" s="157" t="s">
        <v>154</v>
      </c>
      <c r="C200" s="106">
        <v>0</v>
      </c>
      <c r="D200" s="60">
        <v>0</v>
      </c>
      <c r="E200" s="60">
        <v>0</v>
      </c>
      <c r="F200" s="96">
        <v>0</v>
      </c>
      <c r="G200" s="96">
        <v>0</v>
      </c>
      <c r="H200" s="60">
        <v>0</v>
      </c>
      <c r="I200" s="60">
        <v>0</v>
      </c>
      <c r="J200" s="122">
        <v>200</v>
      </c>
      <c r="K200" s="122">
        <v>-200</v>
      </c>
      <c r="L200" s="60">
        <v>0</v>
      </c>
      <c r="M200" s="60">
        <v>0</v>
      </c>
      <c r="N200" s="60">
        <v>0</v>
      </c>
      <c r="O200" s="60">
        <v>0</v>
      </c>
      <c r="P200" s="60">
        <v>0</v>
      </c>
      <c r="Q200" s="96">
        <v>0</v>
      </c>
      <c r="R200" s="96">
        <v>0</v>
      </c>
      <c r="S200" s="60">
        <v>0</v>
      </c>
      <c r="T200" s="60">
        <v>0</v>
      </c>
      <c r="U200" s="60">
        <v>0</v>
      </c>
      <c r="V200" s="60">
        <v>0</v>
      </c>
      <c r="W200" s="60">
        <v>0</v>
      </c>
      <c r="X200" s="60">
        <v>0</v>
      </c>
      <c r="Y200" s="60">
        <v>0</v>
      </c>
      <c r="Z200" s="60">
        <v>0</v>
      </c>
      <c r="AA200" s="60">
        <v>0</v>
      </c>
      <c r="AB200" s="302">
        <v>0</v>
      </c>
      <c r="AC200" s="272">
        <v>0</v>
      </c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</row>
    <row r="201" spans="1:43" s="31" customFormat="1" ht="19.5" thickBot="1" x14ac:dyDescent="0.35">
      <c r="A201" s="64">
        <v>424</v>
      </c>
      <c r="B201" s="156" t="s">
        <v>21</v>
      </c>
      <c r="C201" s="119">
        <v>1900</v>
      </c>
      <c r="D201" s="66">
        <v>0</v>
      </c>
      <c r="E201" s="66">
        <v>0</v>
      </c>
      <c r="F201" s="100">
        <v>0</v>
      </c>
      <c r="G201" s="100">
        <v>0</v>
      </c>
      <c r="H201" s="66">
        <v>0</v>
      </c>
      <c r="I201" s="66">
        <v>0</v>
      </c>
      <c r="J201" s="120">
        <v>300</v>
      </c>
      <c r="K201" s="120">
        <f>K202</f>
        <v>1100</v>
      </c>
      <c r="L201" s="66">
        <v>0</v>
      </c>
      <c r="M201" s="66">
        <v>0</v>
      </c>
      <c r="N201" s="66">
        <v>0</v>
      </c>
      <c r="O201" s="66">
        <v>0</v>
      </c>
      <c r="P201" s="66">
        <v>0</v>
      </c>
      <c r="Q201" s="100">
        <v>500</v>
      </c>
      <c r="R201" s="100">
        <v>0</v>
      </c>
      <c r="S201" s="66">
        <v>0</v>
      </c>
      <c r="T201" s="66">
        <v>0</v>
      </c>
      <c r="U201" s="66">
        <v>0</v>
      </c>
      <c r="V201" s="66">
        <v>0</v>
      </c>
      <c r="W201" s="66">
        <v>0</v>
      </c>
      <c r="X201" s="66">
        <v>0</v>
      </c>
      <c r="Y201" s="66">
        <v>0</v>
      </c>
      <c r="Z201" s="66">
        <v>0</v>
      </c>
      <c r="AA201" s="66">
        <v>0</v>
      </c>
      <c r="AB201" s="299">
        <v>0</v>
      </c>
      <c r="AC201" s="186">
        <v>0</v>
      </c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</row>
    <row r="202" spans="1:43" s="43" customFormat="1" x14ac:dyDescent="0.3">
      <c r="A202" s="139">
        <v>4241</v>
      </c>
      <c r="B202" s="155" t="s">
        <v>50</v>
      </c>
      <c r="C202" s="141">
        <v>1900</v>
      </c>
      <c r="D202" s="159">
        <v>0</v>
      </c>
      <c r="E202" s="159">
        <v>0</v>
      </c>
      <c r="F202" s="158">
        <v>0</v>
      </c>
      <c r="G202" s="158">
        <v>0</v>
      </c>
      <c r="H202" s="159">
        <v>0</v>
      </c>
      <c r="I202" s="159">
        <v>0</v>
      </c>
      <c r="J202" s="145">
        <v>300</v>
      </c>
      <c r="K202" s="145">
        <f>K203</f>
        <v>1100</v>
      </c>
      <c r="L202" s="159">
        <v>0</v>
      </c>
      <c r="M202" s="159">
        <v>0</v>
      </c>
      <c r="N202" s="159">
        <v>0</v>
      </c>
      <c r="O202" s="159">
        <v>0</v>
      </c>
      <c r="P202" s="159">
        <v>0</v>
      </c>
      <c r="Q202" s="158">
        <v>500</v>
      </c>
      <c r="R202" s="158">
        <v>0</v>
      </c>
      <c r="S202" s="159">
        <v>0</v>
      </c>
      <c r="T202" s="159">
        <v>0</v>
      </c>
      <c r="U202" s="159">
        <v>0</v>
      </c>
      <c r="V202" s="159">
        <v>0</v>
      </c>
      <c r="W202" s="159">
        <v>0</v>
      </c>
      <c r="X202" s="159">
        <v>0</v>
      </c>
      <c r="Y202" s="159">
        <v>0</v>
      </c>
      <c r="Z202" s="159">
        <v>0</v>
      </c>
      <c r="AA202" s="159">
        <v>0</v>
      </c>
      <c r="AB202" s="304">
        <v>0</v>
      </c>
      <c r="AC202" s="274">
        <v>0</v>
      </c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</row>
    <row r="203" spans="1:43" s="32" customFormat="1" x14ac:dyDescent="0.3">
      <c r="A203" s="79">
        <v>42411</v>
      </c>
      <c r="B203" s="47" t="s">
        <v>50</v>
      </c>
      <c r="C203" s="109">
        <v>1900</v>
      </c>
      <c r="D203" s="61">
        <v>0</v>
      </c>
      <c r="E203" s="61">
        <v>0</v>
      </c>
      <c r="F203" s="98">
        <v>0</v>
      </c>
      <c r="G203" s="98">
        <v>0</v>
      </c>
      <c r="H203" s="61">
        <v>0</v>
      </c>
      <c r="I203" s="61">
        <v>0</v>
      </c>
      <c r="J203" s="102">
        <v>300</v>
      </c>
      <c r="K203" s="102">
        <v>1100</v>
      </c>
      <c r="L203" s="61">
        <v>0</v>
      </c>
      <c r="M203" s="61">
        <v>0</v>
      </c>
      <c r="N203" s="61">
        <v>0</v>
      </c>
      <c r="O203" s="61">
        <v>0</v>
      </c>
      <c r="P203" s="61">
        <v>0</v>
      </c>
      <c r="Q203" s="98">
        <v>500</v>
      </c>
      <c r="R203" s="98">
        <v>0</v>
      </c>
      <c r="S203" s="61">
        <v>0</v>
      </c>
      <c r="T203" s="61">
        <v>0</v>
      </c>
      <c r="U203" s="61">
        <v>0</v>
      </c>
      <c r="V203" s="61">
        <v>0</v>
      </c>
      <c r="W203" s="61">
        <v>0</v>
      </c>
      <c r="X203" s="61">
        <v>0</v>
      </c>
      <c r="Y203" s="61">
        <v>0</v>
      </c>
      <c r="Z203" s="61">
        <v>0</v>
      </c>
      <c r="AA203" s="61">
        <v>0</v>
      </c>
      <c r="AB203" s="301">
        <v>0</v>
      </c>
      <c r="AC203" s="198">
        <v>0</v>
      </c>
    </row>
    <row r="204" spans="1:43" s="35" customFormat="1" x14ac:dyDescent="0.3">
      <c r="A204" s="77">
        <v>4242</v>
      </c>
      <c r="B204" s="46" t="s">
        <v>65</v>
      </c>
      <c r="C204" s="107">
        <v>0</v>
      </c>
      <c r="D204" s="59">
        <v>0</v>
      </c>
      <c r="E204" s="59">
        <v>0</v>
      </c>
      <c r="F204" s="97">
        <v>0</v>
      </c>
      <c r="G204" s="97">
        <v>0</v>
      </c>
      <c r="H204" s="59">
        <v>0</v>
      </c>
      <c r="I204" s="59">
        <v>0</v>
      </c>
      <c r="J204" s="101">
        <v>0</v>
      </c>
      <c r="K204" s="101">
        <v>0</v>
      </c>
      <c r="L204" s="59">
        <v>0</v>
      </c>
      <c r="M204" s="59">
        <v>0</v>
      </c>
      <c r="N204" s="59">
        <v>0</v>
      </c>
      <c r="O204" s="59">
        <v>0</v>
      </c>
      <c r="P204" s="59">
        <v>0</v>
      </c>
      <c r="Q204" s="97">
        <v>0</v>
      </c>
      <c r="R204" s="97">
        <v>0</v>
      </c>
      <c r="S204" s="59">
        <v>0</v>
      </c>
      <c r="T204" s="59">
        <v>0</v>
      </c>
      <c r="U204" s="59">
        <v>0</v>
      </c>
      <c r="V204" s="59">
        <v>0</v>
      </c>
      <c r="W204" s="59">
        <v>0</v>
      </c>
      <c r="X204" s="59">
        <v>0</v>
      </c>
      <c r="Y204" s="59">
        <v>0</v>
      </c>
      <c r="Z204" s="59">
        <v>0</v>
      </c>
      <c r="AA204" s="59">
        <v>0</v>
      </c>
      <c r="AB204" s="296">
        <v>0</v>
      </c>
      <c r="AC204" s="197">
        <v>0</v>
      </c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</row>
    <row r="205" spans="1:43" ht="19.5" thickBot="1" x14ac:dyDescent="0.35">
      <c r="A205" s="76">
        <v>42421</v>
      </c>
      <c r="B205" s="160" t="s">
        <v>124</v>
      </c>
      <c r="C205" s="106">
        <v>0</v>
      </c>
      <c r="D205" s="63">
        <v>0</v>
      </c>
      <c r="E205" s="63">
        <v>0</v>
      </c>
      <c r="F205" s="63">
        <v>0</v>
      </c>
      <c r="G205" s="63">
        <v>0</v>
      </c>
      <c r="H205" s="63">
        <v>0</v>
      </c>
      <c r="I205" s="63">
        <v>0</v>
      </c>
      <c r="J205" s="104">
        <v>0</v>
      </c>
      <c r="K205" s="104">
        <v>0</v>
      </c>
      <c r="L205" s="63">
        <v>0</v>
      </c>
      <c r="M205" s="63">
        <v>0</v>
      </c>
      <c r="N205" s="63">
        <v>0</v>
      </c>
      <c r="O205" s="63">
        <v>0</v>
      </c>
      <c r="P205" s="63">
        <v>0</v>
      </c>
      <c r="Q205" s="63">
        <v>0</v>
      </c>
      <c r="R205" s="63">
        <v>0</v>
      </c>
      <c r="S205" s="63">
        <v>0</v>
      </c>
      <c r="T205" s="63">
        <v>0</v>
      </c>
      <c r="U205" s="63">
        <v>0</v>
      </c>
      <c r="V205" s="63">
        <v>0</v>
      </c>
      <c r="W205" s="63">
        <v>0</v>
      </c>
      <c r="X205" s="63">
        <v>0</v>
      </c>
      <c r="Y205" s="63">
        <v>0</v>
      </c>
      <c r="Z205" s="63">
        <v>0</v>
      </c>
      <c r="AA205" s="63">
        <v>0</v>
      </c>
      <c r="AB205" s="298">
        <v>0</v>
      </c>
      <c r="AC205" s="189">
        <v>0</v>
      </c>
    </row>
    <row r="206" spans="1:43" s="31" customFormat="1" ht="19.5" thickBot="1" x14ac:dyDescent="0.35">
      <c r="A206" s="64">
        <v>426</v>
      </c>
      <c r="B206" s="156" t="s">
        <v>26</v>
      </c>
      <c r="C206" s="119">
        <v>1250</v>
      </c>
      <c r="D206" s="66">
        <v>0</v>
      </c>
      <c r="E206" s="66">
        <v>0</v>
      </c>
      <c r="F206" s="100">
        <v>0</v>
      </c>
      <c r="G206" s="100">
        <v>0</v>
      </c>
      <c r="H206" s="66">
        <v>0</v>
      </c>
      <c r="I206" s="66">
        <v>0</v>
      </c>
      <c r="J206" s="120">
        <v>1250</v>
      </c>
      <c r="K206" s="120">
        <v>0</v>
      </c>
      <c r="L206" s="66">
        <v>0</v>
      </c>
      <c r="M206" s="66">
        <v>0</v>
      </c>
      <c r="N206" s="66">
        <v>0</v>
      </c>
      <c r="O206" s="66">
        <v>0</v>
      </c>
      <c r="P206" s="66">
        <v>0</v>
      </c>
      <c r="Q206" s="100">
        <v>0</v>
      </c>
      <c r="R206" s="100">
        <v>0</v>
      </c>
      <c r="S206" s="66">
        <v>0</v>
      </c>
      <c r="T206" s="66">
        <v>0</v>
      </c>
      <c r="U206" s="66">
        <v>0</v>
      </c>
      <c r="V206" s="66">
        <v>0</v>
      </c>
      <c r="W206" s="66">
        <v>0</v>
      </c>
      <c r="X206" s="66">
        <v>0</v>
      </c>
      <c r="Y206" s="66">
        <v>0</v>
      </c>
      <c r="Z206" s="66">
        <v>0</v>
      </c>
      <c r="AA206" s="66">
        <v>0</v>
      </c>
      <c r="AB206" s="299">
        <v>0</v>
      </c>
      <c r="AC206" s="186">
        <v>0</v>
      </c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</row>
    <row r="207" spans="1:43" s="35" customFormat="1" x14ac:dyDescent="0.3">
      <c r="A207" s="139">
        <v>4262</v>
      </c>
      <c r="B207" s="155" t="s">
        <v>26</v>
      </c>
      <c r="C207" s="141">
        <v>1250</v>
      </c>
      <c r="D207" s="150">
        <v>0</v>
      </c>
      <c r="E207" s="150">
        <v>0</v>
      </c>
      <c r="F207" s="149">
        <v>0</v>
      </c>
      <c r="G207" s="149">
        <v>0</v>
      </c>
      <c r="H207" s="150">
        <v>0</v>
      </c>
      <c r="I207" s="150">
        <v>0</v>
      </c>
      <c r="J207" s="145">
        <v>1250</v>
      </c>
      <c r="K207" s="145">
        <v>0</v>
      </c>
      <c r="L207" s="150">
        <v>0</v>
      </c>
      <c r="M207" s="150">
        <v>0</v>
      </c>
      <c r="N207" s="150">
        <v>0</v>
      </c>
      <c r="O207" s="150">
        <v>0</v>
      </c>
      <c r="P207" s="150">
        <v>0</v>
      </c>
      <c r="Q207" s="149">
        <v>0</v>
      </c>
      <c r="R207" s="149">
        <v>0</v>
      </c>
      <c r="S207" s="150">
        <v>0</v>
      </c>
      <c r="T207" s="150">
        <v>0</v>
      </c>
      <c r="U207" s="150">
        <v>0</v>
      </c>
      <c r="V207" s="150">
        <v>0</v>
      </c>
      <c r="W207" s="150">
        <v>0</v>
      </c>
      <c r="X207" s="150">
        <v>0</v>
      </c>
      <c r="Y207" s="150">
        <v>0</v>
      </c>
      <c r="Z207" s="150">
        <v>0</v>
      </c>
      <c r="AA207" s="150">
        <v>0</v>
      </c>
      <c r="AB207" s="300">
        <v>0</v>
      </c>
      <c r="AC207" s="271">
        <v>0</v>
      </c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</row>
    <row r="208" spans="1:43" ht="19.5" thickBot="1" x14ac:dyDescent="0.35">
      <c r="A208" s="76">
        <v>42621</v>
      </c>
      <c r="B208" s="160" t="s">
        <v>26</v>
      </c>
      <c r="C208" s="106">
        <v>1250</v>
      </c>
      <c r="D208" s="63">
        <v>0</v>
      </c>
      <c r="E208" s="63">
        <v>0</v>
      </c>
      <c r="F208" s="63">
        <v>0</v>
      </c>
      <c r="G208" s="63">
        <v>0</v>
      </c>
      <c r="H208" s="63">
        <v>0</v>
      </c>
      <c r="I208" s="63">
        <v>0</v>
      </c>
      <c r="J208" s="104">
        <v>1250</v>
      </c>
      <c r="K208" s="104">
        <v>0</v>
      </c>
      <c r="L208" s="63">
        <v>0</v>
      </c>
      <c r="M208" s="63">
        <v>0</v>
      </c>
      <c r="N208" s="63">
        <v>0</v>
      </c>
      <c r="O208" s="63">
        <v>0</v>
      </c>
      <c r="P208" s="63">
        <v>0</v>
      </c>
      <c r="Q208" s="63">
        <v>0</v>
      </c>
      <c r="R208" s="63">
        <v>0</v>
      </c>
      <c r="S208" s="63">
        <v>0</v>
      </c>
      <c r="T208" s="63">
        <v>0</v>
      </c>
      <c r="U208" s="63">
        <v>0</v>
      </c>
      <c r="V208" s="63">
        <v>0</v>
      </c>
      <c r="W208" s="63">
        <v>0</v>
      </c>
      <c r="X208" s="63">
        <v>0</v>
      </c>
      <c r="Y208" s="63">
        <v>0</v>
      </c>
      <c r="Z208" s="63">
        <v>0</v>
      </c>
      <c r="AA208" s="63">
        <v>0</v>
      </c>
      <c r="AB208" s="298">
        <v>0</v>
      </c>
      <c r="AC208" s="189">
        <v>0</v>
      </c>
    </row>
    <row r="209" spans="1:29" ht="19.5" thickBot="1" x14ac:dyDescent="0.35">
      <c r="A209" s="64">
        <v>45</v>
      </c>
      <c r="B209" s="156" t="s">
        <v>216</v>
      </c>
      <c r="C209" s="220">
        <v>0</v>
      </c>
      <c r="D209" s="66">
        <v>0</v>
      </c>
      <c r="E209" s="66">
        <v>0</v>
      </c>
      <c r="F209" s="66">
        <v>0</v>
      </c>
      <c r="G209" s="66">
        <v>0</v>
      </c>
      <c r="H209" s="66">
        <v>0</v>
      </c>
      <c r="I209" s="66">
        <v>0</v>
      </c>
      <c r="J209" s="221">
        <v>0</v>
      </c>
      <c r="K209" s="221">
        <v>0</v>
      </c>
      <c r="L209" s="66">
        <v>0</v>
      </c>
      <c r="M209" s="66">
        <v>0</v>
      </c>
      <c r="N209" s="66">
        <v>0</v>
      </c>
      <c r="O209" s="66">
        <v>0</v>
      </c>
      <c r="P209" s="66">
        <v>0</v>
      </c>
      <c r="Q209" s="66">
        <v>0</v>
      </c>
      <c r="R209" s="66">
        <v>0</v>
      </c>
      <c r="S209" s="66">
        <v>0</v>
      </c>
      <c r="T209" s="66">
        <v>0</v>
      </c>
      <c r="U209" s="66">
        <v>0</v>
      </c>
      <c r="V209" s="66">
        <v>0</v>
      </c>
      <c r="W209" s="66">
        <v>0</v>
      </c>
      <c r="X209" s="66">
        <v>0</v>
      </c>
      <c r="Y209" s="66">
        <v>0</v>
      </c>
      <c r="Z209" s="66">
        <v>0</v>
      </c>
      <c r="AA209" s="66">
        <v>0</v>
      </c>
      <c r="AB209" s="299">
        <v>0</v>
      </c>
      <c r="AC209" s="186">
        <v>0</v>
      </c>
    </row>
    <row r="210" spans="1:29" x14ac:dyDescent="0.3">
      <c r="A210" s="139">
        <v>451</v>
      </c>
      <c r="B210" s="155" t="s">
        <v>216</v>
      </c>
      <c r="C210" s="205">
        <v>0</v>
      </c>
      <c r="D210" s="150">
        <v>0</v>
      </c>
      <c r="E210" s="150">
        <v>0</v>
      </c>
      <c r="F210" s="150">
        <v>0</v>
      </c>
      <c r="G210" s="150">
        <v>0</v>
      </c>
      <c r="H210" s="150">
        <v>0</v>
      </c>
      <c r="I210" s="150">
        <v>0</v>
      </c>
      <c r="J210" s="222">
        <v>0</v>
      </c>
      <c r="K210" s="222">
        <v>0</v>
      </c>
      <c r="L210" s="150">
        <v>0</v>
      </c>
      <c r="M210" s="150">
        <v>0</v>
      </c>
      <c r="N210" s="150">
        <v>0</v>
      </c>
      <c r="O210" s="150">
        <v>0</v>
      </c>
      <c r="P210" s="150">
        <v>0</v>
      </c>
      <c r="Q210" s="150">
        <v>0</v>
      </c>
      <c r="R210" s="150">
        <v>0</v>
      </c>
      <c r="S210" s="150">
        <v>0</v>
      </c>
      <c r="T210" s="150">
        <v>0</v>
      </c>
      <c r="U210" s="150">
        <v>0</v>
      </c>
      <c r="V210" s="150">
        <v>0</v>
      </c>
      <c r="W210" s="150">
        <v>0</v>
      </c>
      <c r="X210" s="150">
        <v>0</v>
      </c>
      <c r="Y210" s="150">
        <v>0</v>
      </c>
      <c r="Z210" s="150">
        <v>0</v>
      </c>
      <c r="AA210" s="150">
        <v>0</v>
      </c>
      <c r="AB210" s="300">
        <v>0</v>
      </c>
      <c r="AC210" s="271">
        <v>0</v>
      </c>
    </row>
    <row r="211" spans="1:29" ht="24" thickBot="1" x14ac:dyDescent="0.4">
      <c r="A211" s="76">
        <v>451110</v>
      </c>
      <c r="B211" s="240" t="s">
        <v>215</v>
      </c>
      <c r="C211" s="106">
        <v>0</v>
      </c>
      <c r="D211" s="63">
        <v>0</v>
      </c>
      <c r="E211" s="63">
        <v>0</v>
      </c>
      <c r="F211" s="63">
        <v>0</v>
      </c>
      <c r="G211" s="63">
        <v>0</v>
      </c>
      <c r="H211" s="63">
        <v>0</v>
      </c>
      <c r="I211" s="63">
        <v>0</v>
      </c>
      <c r="J211" s="104">
        <v>0</v>
      </c>
      <c r="K211" s="104">
        <v>0</v>
      </c>
      <c r="L211" s="63">
        <v>0</v>
      </c>
      <c r="M211" s="63">
        <v>0</v>
      </c>
      <c r="N211" s="63">
        <v>0</v>
      </c>
      <c r="O211" s="63">
        <v>0</v>
      </c>
      <c r="P211" s="63">
        <v>0</v>
      </c>
      <c r="Q211" s="63">
        <v>0</v>
      </c>
      <c r="R211" s="63">
        <v>0</v>
      </c>
      <c r="S211" s="63">
        <v>0</v>
      </c>
      <c r="T211" s="63">
        <v>0</v>
      </c>
      <c r="U211" s="63">
        <v>0</v>
      </c>
      <c r="V211" s="63">
        <v>0</v>
      </c>
      <c r="W211" s="63">
        <v>0</v>
      </c>
      <c r="X211" s="63">
        <v>0</v>
      </c>
      <c r="Y211" s="63">
        <v>0</v>
      </c>
      <c r="Z211" s="63">
        <v>0</v>
      </c>
      <c r="AA211" s="63">
        <v>0</v>
      </c>
      <c r="AB211" s="298">
        <v>0</v>
      </c>
      <c r="AC211" s="189">
        <v>0</v>
      </c>
    </row>
    <row r="212" spans="1:29" ht="19.5" thickBot="1" x14ac:dyDescent="0.35">
      <c r="A212" s="161"/>
      <c r="B212" s="162" t="s">
        <v>23</v>
      </c>
      <c r="C212" s="119">
        <v>2244349.1399999997</v>
      </c>
      <c r="D212" s="137">
        <v>105840.89</v>
      </c>
      <c r="E212" s="137">
        <v>0</v>
      </c>
      <c r="F212" s="100">
        <v>68410</v>
      </c>
      <c r="G212" s="100">
        <f>G23</f>
        <v>11655.28</v>
      </c>
      <c r="H212" s="66">
        <v>3500</v>
      </c>
      <c r="I212" s="66">
        <f>I23</f>
        <v>500</v>
      </c>
      <c r="J212" s="120">
        <v>126734.3</v>
      </c>
      <c r="K212" s="120">
        <f>K23+K178</f>
        <v>-14642.690000000002</v>
      </c>
      <c r="L212" s="66">
        <v>0</v>
      </c>
      <c r="M212" s="120">
        <f>M23</f>
        <v>7661.09</v>
      </c>
      <c r="N212" s="66">
        <v>0</v>
      </c>
      <c r="O212" s="120">
        <f>O23</f>
        <v>1459.41</v>
      </c>
      <c r="P212" s="66">
        <v>0</v>
      </c>
      <c r="Q212" s="100">
        <v>1695300</v>
      </c>
      <c r="R212" s="100">
        <f>R23</f>
        <v>213914.4</v>
      </c>
      <c r="S212" s="100">
        <v>1990</v>
      </c>
      <c r="T212" s="100">
        <f>T23</f>
        <v>-189.60000000000002</v>
      </c>
      <c r="U212" s="66">
        <v>16.98</v>
      </c>
      <c r="V212" s="66">
        <v>11420</v>
      </c>
      <c r="W212" s="66">
        <f>W23</f>
        <v>250</v>
      </c>
      <c r="X212" s="66">
        <v>0</v>
      </c>
      <c r="Y212" s="66">
        <v>0</v>
      </c>
      <c r="Z212" s="66">
        <v>11280</v>
      </c>
      <c r="AA212" s="299">
        <f>AA23</f>
        <v>-1077.7</v>
      </c>
      <c r="AB212" s="299">
        <v>334.78</v>
      </c>
      <c r="AC212" s="186">
        <f>AC23</f>
        <v>-8</v>
      </c>
    </row>
    <row r="213" spans="1:29" s="30" customFormat="1" ht="14.25" customHeight="1" thickBot="1" x14ac:dyDescent="0.35">
      <c r="A213" s="48"/>
      <c r="B213" s="49"/>
      <c r="C213" s="23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</row>
    <row r="214" spans="1:29" s="30" customFormat="1" ht="14.25" customHeight="1" x14ac:dyDescent="0.3">
      <c r="A214" s="353" t="s">
        <v>219</v>
      </c>
      <c r="B214" s="354"/>
      <c r="C214" s="354"/>
      <c r="D214" s="354"/>
      <c r="E214" s="354"/>
      <c r="F214" s="354"/>
      <c r="G214" s="354"/>
      <c r="H214" s="354"/>
      <c r="I214" s="277"/>
      <c r="J214" s="350">
        <v>-6705.78</v>
      </c>
      <c r="K214" s="366">
        <v>6705.78</v>
      </c>
      <c r="L214" s="320"/>
      <c r="M214" s="320"/>
      <c r="N214" s="320"/>
      <c r="O214" s="32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</row>
    <row r="215" spans="1:29" s="30" customFormat="1" ht="14.25" customHeight="1" x14ac:dyDescent="0.3">
      <c r="A215" s="355"/>
      <c r="B215" s="356"/>
      <c r="C215" s="356"/>
      <c r="D215" s="356"/>
      <c r="E215" s="356"/>
      <c r="F215" s="356"/>
      <c r="G215" s="356"/>
      <c r="H215" s="356"/>
      <c r="I215" s="278"/>
      <c r="J215" s="351"/>
      <c r="K215" s="367"/>
      <c r="L215" s="320"/>
      <c r="M215" s="320"/>
      <c r="N215" s="320"/>
      <c r="O215" s="32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</row>
    <row r="216" spans="1:29" s="30" customFormat="1" ht="14.25" customHeight="1" thickBot="1" x14ac:dyDescent="0.35">
      <c r="A216" s="357"/>
      <c r="B216" s="358"/>
      <c r="C216" s="358"/>
      <c r="D216" s="358"/>
      <c r="E216" s="358"/>
      <c r="F216" s="358"/>
      <c r="G216" s="358"/>
      <c r="H216" s="358"/>
      <c r="I216" s="279"/>
      <c r="J216" s="352"/>
      <c r="K216" s="368"/>
      <c r="L216" s="320"/>
      <c r="M216" s="320"/>
      <c r="N216" s="320"/>
      <c r="O216" s="32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</row>
    <row r="217" spans="1:29" x14ac:dyDescent="0.3">
      <c r="K217" s="347">
        <v>18411.61</v>
      </c>
      <c r="L217" s="30"/>
      <c r="M217" s="30"/>
      <c r="N217" s="30"/>
      <c r="O217" s="30"/>
    </row>
    <row r="218" spans="1:29" ht="21" thickBot="1" x14ac:dyDescent="0.35">
      <c r="A218" s="263" t="s">
        <v>231</v>
      </c>
      <c r="B218" s="263"/>
      <c r="C218" s="263"/>
      <c r="D218" s="264"/>
      <c r="E218" s="264"/>
      <c r="K218" s="348"/>
    </row>
    <row r="219" spans="1:29" ht="20.25" x14ac:dyDescent="0.3">
      <c r="A219" s="263"/>
      <c r="B219" s="263"/>
      <c r="C219" s="263"/>
      <c r="D219" s="264"/>
      <c r="E219" s="264"/>
    </row>
    <row r="220" spans="1:29" ht="20.25" x14ac:dyDescent="0.3">
      <c r="A220" s="263"/>
      <c r="B220" s="263"/>
      <c r="C220" s="263"/>
      <c r="D220" s="264"/>
      <c r="E220" s="264"/>
    </row>
    <row r="221" spans="1:29" ht="20.25" x14ac:dyDescent="0.3">
      <c r="A221" s="263" t="s">
        <v>229</v>
      </c>
      <c r="B221" s="263"/>
      <c r="C221" s="263"/>
      <c r="D221" s="264"/>
      <c r="E221" s="264"/>
    </row>
    <row r="222" spans="1:29" ht="20.25" x14ac:dyDescent="0.3">
      <c r="A222" s="263"/>
      <c r="B222" s="263"/>
      <c r="C222" s="263"/>
      <c r="D222" s="264"/>
      <c r="E222" s="264"/>
    </row>
    <row r="223" spans="1:29" ht="20.25" x14ac:dyDescent="0.3">
      <c r="A223" s="263" t="s">
        <v>246</v>
      </c>
      <c r="B223" s="263"/>
      <c r="C223" s="263"/>
      <c r="D223" s="264"/>
      <c r="E223" s="264"/>
    </row>
    <row r="224" spans="1:29" ht="20.25" x14ac:dyDescent="0.3">
      <c r="A224" s="263"/>
      <c r="B224" s="263"/>
      <c r="C224" s="263"/>
      <c r="D224" s="264"/>
      <c r="E224" s="264"/>
    </row>
    <row r="225" spans="1:5" ht="26.25" x14ac:dyDescent="0.4">
      <c r="A225" s="265" t="s">
        <v>247</v>
      </c>
      <c r="B225" s="184"/>
      <c r="C225" s="184"/>
      <c r="D225" s="181"/>
      <c r="E225" s="181"/>
    </row>
    <row r="226" spans="1:5" ht="26.25" x14ac:dyDescent="0.4">
      <c r="A226" s="265" t="s">
        <v>230</v>
      </c>
      <c r="B226" s="266"/>
      <c r="C226" s="182"/>
      <c r="D226" s="181"/>
      <c r="E226" s="181"/>
    </row>
    <row r="227" spans="1:5" x14ac:dyDescent="0.3">
      <c r="A227" s="267"/>
      <c r="B227" s="268"/>
    </row>
  </sheetData>
  <mergeCells count="13">
    <mergeCell ref="K217:K218"/>
    <mergeCell ref="X12:AC12"/>
    <mergeCell ref="J214:J216"/>
    <mergeCell ref="A214:H216"/>
    <mergeCell ref="A1:C1"/>
    <mergeCell ref="X7:AC7"/>
    <mergeCell ref="X8:AC8"/>
    <mergeCell ref="X11:AC11"/>
    <mergeCell ref="B3:J3"/>
    <mergeCell ref="X9:AC9"/>
    <mergeCell ref="A6:D6"/>
    <mergeCell ref="A2:AC2"/>
    <mergeCell ref="K214:K216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3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CFD2-B0E0-40DD-B39C-2258C3E82C7B}">
  <dimension ref="A1:F36"/>
  <sheetViews>
    <sheetView workbookViewId="0">
      <selection activeCell="A36" sqref="A36"/>
    </sheetView>
  </sheetViews>
  <sheetFormatPr defaultRowHeight="12.75" x14ac:dyDescent="0.2"/>
  <cols>
    <col min="1" max="1" width="20.85546875" customWidth="1"/>
    <col min="2" max="2" width="80.85546875" customWidth="1"/>
    <col min="3" max="5" width="21.5703125" style="174" customWidth="1"/>
  </cols>
  <sheetData>
    <row r="1" spans="1:6" ht="39" thickBot="1" x14ac:dyDescent="0.25">
      <c r="A1" s="326" t="s">
        <v>182</v>
      </c>
      <c r="B1" s="327" t="s">
        <v>183</v>
      </c>
      <c r="C1" s="328" t="s">
        <v>235</v>
      </c>
      <c r="D1" s="328" t="s">
        <v>234</v>
      </c>
      <c r="E1" s="329" t="s">
        <v>248</v>
      </c>
    </row>
    <row r="2" spans="1:6" ht="13.5" thickBot="1" x14ac:dyDescent="0.25">
      <c r="A2" s="338"/>
      <c r="B2" s="339"/>
      <c r="C2" s="340">
        <v>2024826.95</v>
      </c>
      <c r="D2" s="341">
        <f>D3+D4+D5+D6+D7+D8+D9+D10+D11+D12+D13+D14+D15+D16+D17+D18+D19+D20+D21+D22+D23+D24+D25+D26</f>
        <v>219522.19</v>
      </c>
      <c r="E2" s="342">
        <f>E3+E4+E5+E6+E7+E8+E9+E10+E11+E12+E13+E14+E15+E16+E17+E18+E19+E20+E21+E22+E23+E24+E25+E26</f>
        <v>2244349.14</v>
      </c>
    </row>
    <row r="3" spans="1:6" ht="15.75" x14ac:dyDescent="0.2">
      <c r="A3" s="333">
        <v>63612</v>
      </c>
      <c r="B3" s="334" t="s">
        <v>184</v>
      </c>
      <c r="C3" s="335">
        <v>1694800</v>
      </c>
      <c r="D3" s="336">
        <v>213914.4</v>
      </c>
      <c r="E3" s="337">
        <f>SUM(C3:D3)</f>
        <v>1908714.4</v>
      </c>
    </row>
    <row r="4" spans="1:6" ht="13.5" customHeight="1" x14ac:dyDescent="0.2">
      <c r="A4" s="175">
        <v>636131</v>
      </c>
      <c r="B4" s="176" t="s">
        <v>185</v>
      </c>
      <c r="C4" s="308">
        <v>3500</v>
      </c>
      <c r="D4" s="315">
        <v>500</v>
      </c>
      <c r="E4" s="223">
        <f t="shared" ref="E4:E12" si="0">SUM(C4:D4)</f>
        <v>4000</v>
      </c>
    </row>
    <row r="5" spans="1:6" s="174" customFormat="1" ht="13.5" customHeight="1" x14ac:dyDescent="0.2">
      <c r="A5" s="175">
        <v>636131</v>
      </c>
      <c r="B5" s="176" t="s">
        <v>237</v>
      </c>
      <c r="C5" s="308">
        <v>0</v>
      </c>
      <c r="D5" s="315">
        <v>1459.41</v>
      </c>
      <c r="E5" s="223">
        <f t="shared" si="0"/>
        <v>1459.41</v>
      </c>
    </row>
    <row r="6" spans="1:6" ht="15.75" x14ac:dyDescent="0.2">
      <c r="A6" s="175">
        <v>63622</v>
      </c>
      <c r="B6" s="176" t="s">
        <v>186</v>
      </c>
      <c r="C6" s="308">
        <v>500</v>
      </c>
      <c r="D6" s="315">
        <v>0</v>
      </c>
      <c r="E6" s="223">
        <f t="shared" si="0"/>
        <v>500</v>
      </c>
    </row>
    <row r="7" spans="1:6" ht="15.75" x14ac:dyDescent="0.2">
      <c r="A7" s="175">
        <v>639311</v>
      </c>
      <c r="B7" s="177" t="s">
        <v>193</v>
      </c>
      <c r="C7" s="309">
        <v>11280</v>
      </c>
      <c r="D7" s="308">
        <v>-1077.7</v>
      </c>
      <c r="E7" s="223">
        <f t="shared" si="0"/>
        <v>10202.299999999999</v>
      </c>
    </row>
    <row r="8" spans="1:6" ht="15.75" x14ac:dyDescent="0.2">
      <c r="A8" s="175">
        <v>639312</v>
      </c>
      <c r="B8" s="177" t="s">
        <v>194</v>
      </c>
      <c r="C8" s="309">
        <v>1990</v>
      </c>
      <c r="D8" s="308">
        <v>-189.6</v>
      </c>
      <c r="E8" s="223">
        <f t="shared" si="0"/>
        <v>1800.4</v>
      </c>
    </row>
    <row r="9" spans="1:6" s="174" customFormat="1" ht="15.75" x14ac:dyDescent="0.2">
      <c r="A9" s="175">
        <v>639311</v>
      </c>
      <c r="B9" s="177" t="s">
        <v>195</v>
      </c>
      <c r="C9" s="309">
        <v>334.78</v>
      </c>
      <c r="D9" s="308">
        <v>-8</v>
      </c>
      <c r="E9" s="223">
        <f t="shared" si="0"/>
        <v>326.77999999999997</v>
      </c>
    </row>
    <row r="10" spans="1:6" s="174" customFormat="1" ht="15.75" x14ac:dyDescent="0.2">
      <c r="A10" s="175">
        <v>639312</v>
      </c>
      <c r="B10" s="177" t="s">
        <v>196</v>
      </c>
      <c r="C10" s="309">
        <v>16.98</v>
      </c>
      <c r="D10" s="308">
        <v>0</v>
      </c>
      <c r="E10" s="223">
        <f t="shared" si="0"/>
        <v>16.98</v>
      </c>
    </row>
    <row r="11" spans="1:6" s="174" customFormat="1" ht="15.75" x14ac:dyDescent="0.2">
      <c r="A11" s="175">
        <v>64132</v>
      </c>
      <c r="B11" s="177" t="s">
        <v>224</v>
      </c>
      <c r="C11" s="309">
        <v>5</v>
      </c>
      <c r="D11" s="308">
        <v>0</v>
      </c>
      <c r="E11" s="223">
        <f t="shared" si="0"/>
        <v>5</v>
      </c>
    </row>
    <row r="12" spans="1:6" ht="15" customHeight="1" x14ac:dyDescent="0.2">
      <c r="A12" s="175">
        <v>64143</v>
      </c>
      <c r="B12" s="177" t="s">
        <v>187</v>
      </c>
      <c r="C12" s="309">
        <v>250</v>
      </c>
      <c r="D12" s="308">
        <v>-250</v>
      </c>
      <c r="E12" s="223">
        <f t="shared" si="0"/>
        <v>0</v>
      </c>
    </row>
    <row r="13" spans="1:6" ht="15.75" x14ac:dyDescent="0.2">
      <c r="A13" s="175">
        <v>65264</v>
      </c>
      <c r="B13" s="176" t="s">
        <v>238</v>
      </c>
      <c r="C13" s="308">
        <v>116003.52</v>
      </c>
      <c r="D13" s="315">
        <f>-27998.52+36923.22</f>
        <v>8924.7000000000007</v>
      </c>
      <c r="E13" s="223">
        <f>SUM(C13:D13)</f>
        <v>124928.22</v>
      </c>
    </row>
    <row r="14" spans="1:6" s="174" customFormat="1" ht="15.75" x14ac:dyDescent="0.2">
      <c r="A14" s="175">
        <v>65264</v>
      </c>
      <c r="B14" s="176" t="s">
        <v>239</v>
      </c>
      <c r="C14" s="308">
        <v>0</v>
      </c>
      <c r="D14" s="315">
        <v>5400</v>
      </c>
      <c r="E14" s="223">
        <f t="shared" ref="E14:E25" si="1">SUM(C14:D14)</f>
        <v>5400</v>
      </c>
      <c r="F14" s="321"/>
    </row>
    <row r="15" spans="1:6" ht="16.5" customHeight="1" x14ac:dyDescent="0.2">
      <c r="A15" s="175">
        <v>66151</v>
      </c>
      <c r="B15" s="176" t="s">
        <v>240</v>
      </c>
      <c r="C15" s="308">
        <v>2200</v>
      </c>
      <c r="D15" s="315">
        <v>3000</v>
      </c>
      <c r="E15" s="223">
        <f t="shared" si="1"/>
        <v>5200</v>
      </c>
    </row>
    <row r="16" spans="1:6" s="174" customFormat="1" ht="16.5" customHeight="1" x14ac:dyDescent="0.2">
      <c r="A16" s="175">
        <v>66151</v>
      </c>
      <c r="B16" s="176" t="s">
        <v>241</v>
      </c>
      <c r="C16" s="308">
        <v>0</v>
      </c>
      <c r="D16" s="315">
        <v>2261.09</v>
      </c>
      <c r="E16" s="223">
        <f t="shared" si="1"/>
        <v>2261.09</v>
      </c>
    </row>
    <row r="17" spans="1:5" s="174" customFormat="1" ht="16.5" customHeight="1" x14ac:dyDescent="0.2">
      <c r="A17" s="175">
        <v>66311</v>
      </c>
      <c r="B17" s="176" t="s">
        <v>225</v>
      </c>
      <c r="C17" s="308">
        <v>20</v>
      </c>
      <c r="D17" s="315">
        <v>0</v>
      </c>
      <c r="E17" s="223">
        <f t="shared" si="1"/>
        <v>20</v>
      </c>
    </row>
    <row r="18" spans="1:5" s="174" customFormat="1" ht="16.5" customHeight="1" x14ac:dyDescent="0.2">
      <c r="A18" s="175">
        <v>66313</v>
      </c>
      <c r="B18" s="176" t="s">
        <v>226</v>
      </c>
      <c r="C18" s="308">
        <v>2000</v>
      </c>
      <c r="D18" s="315">
        <v>250</v>
      </c>
      <c r="E18" s="223">
        <f t="shared" si="1"/>
        <v>2250</v>
      </c>
    </row>
    <row r="19" spans="1:5" s="174" customFormat="1" ht="16.5" customHeight="1" x14ac:dyDescent="0.2">
      <c r="A19" s="175">
        <v>66314</v>
      </c>
      <c r="B19" s="176" t="s">
        <v>227</v>
      </c>
      <c r="C19" s="308">
        <v>400</v>
      </c>
      <c r="D19" s="315">
        <v>0</v>
      </c>
      <c r="E19" s="223">
        <f t="shared" si="1"/>
        <v>400</v>
      </c>
    </row>
    <row r="20" spans="1:5" ht="15.75" x14ac:dyDescent="0.2">
      <c r="A20" s="175">
        <v>671111</v>
      </c>
      <c r="B20" s="176" t="s">
        <v>188</v>
      </c>
      <c r="C20" s="308">
        <v>102000</v>
      </c>
      <c r="D20" s="315">
        <v>0</v>
      </c>
      <c r="E20" s="223">
        <f t="shared" si="1"/>
        <v>102000</v>
      </c>
    </row>
    <row r="21" spans="1:5" ht="15.75" x14ac:dyDescent="0.2">
      <c r="A21" s="175">
        <v>671112</v>
      </c>
      <c r="B21" s="178" t="s">
        <v>189</v>
      </c>
      <c r="C21" s="308">
        <v>68410</v>
      </c>
      <c r="D21" s="316">
        <v>11655.28</v>
      </c>
      <c r="E21" s="223">
        <f t="shared" si="1"/>
        <v>80065.279999999999</v>
      </c>
    </row>
    <row r="22" spans="1:5" ht="15.75" x14ac:dyDescent="0.2">
      <c r="A22" s="175">
        <v>67121</v>
      </c>
      <c r="B22" s="178" t="s">
        <v>190</v>
      </c>
      <c r="C22" s="308">
        <v>3840.89</v>
      </c>
      <c r="D22" s="316">
        <v>0</v>
      </c>
      <c r="E22" s="223">
        <f t="shared" si="1"/>
        <v>3840.89</v>
      </c>
    </row>
    <row r="23" spans="1:5" ht="15.75" x14ac:dyDescent="0.2">
      <c r="A23" s="175">
        <v>68311</v>
      </c>
      <c r="B23" s="176" t="s">
        <v>191</v>
      </c>
      <c r="C23" s="308">
        <v>1570</v>
      </c>
      <c r="D23" s="315">
        <v>-1200</v>
      </c>
      <c r="E23" s="223">
        <f t="shared" si="1"/>
        <v>370</v>
      </c>
    </row>
    <row r="24" spans="1:5" s="174" customFormat="1" ht="15.75" x14ac:dyDescent="0.2">
      <c r="A24" s="175">
        <v>68311</v>
      </c>
      <c r="B24" s="176" t="s">
        <v>191</v>
      </c>
      <c r="C24" s="308">
        <v>9000</v>
      </c>
      <c r="D24" s="315">
        <v>0</v>
      </c>
      <c r="E24" s="223">
        <f t="shared" si="1"/>
        <v>9000</v>
      </c>
    </row>
    <row r="25" spans="1:5" ht="15.75" x14ac:dyDescent="0.25">
      <c r="A25" s="332">
        <v>92211</v>
      </c>
      <c r="B25" s="330" t="s">
        <v>192</v>
      </c>
      <c r="C25" s="308">
        <v>6705.7800000000007</v>
      </c>
      <c r="D25" s="331">
        <v>-6705.78</v>
      </c>
      <c r="E25" s="223">
        <f t="shared" si="1"/>
        <v>0</v>
      </c>
    </row>
    <row r="26" spans="1:5" s="174" customFormat="1" ht="16.5" thickBot="1" x14ac:dyDescent="0.3">
      <c r="A26" s="179">
        <v>92221</v>
      </c>
      <c r="B26" s="180" t="s">
        <v>242</v>
      </c>
      <c r="C26" s="310">
        <v>0</v>
      </c>
      <c r="D26" s="317">
        <v>-18411.61</v>
      </c>
      <c r="E26" s="224">
        <f>SUM(C26:D26)</f>
        <v>-18411.61</v>
      </c>
    </row>
    <row r="28" spans="1:5" ht="15" x14ac:dyDescent="0.2">
      <c r="A28" s="269" t="s">
        <v>231</v>
      </c>
      <c r="B28" s="269"/>
      <c r="C28" s="269"/>
      <c r="D28" s="269"/>
      <c r="E28" s="269"/>
    </row>
    <row r="29" spans="1:5" ht="15" x14ac:dyDescent="0.2">
      <c r="A29" s="269"/>
      <c r="B29" s="269"/>
      <c r="C29" s="269"/>
      <c r="D29" s="269"/>
      <c r="E29" s="269"/>
    </row>
    <row r="30" spans="1:5" ht="15" x14ac:dyDescent="0.2">
      <c r="A30" s="269"/>
      <c r="B30" s="269"/>
      <c r="C30" s="269"/>
      <c r="D30" s="269"/>
      <c r="E30" s="269"/>
    </row>
    <row r="31" spans="1:5" ht="15" x14ac:dyDescent="0.2">
      <c r="A31" s="269" t="s">
        <v>229</v>
      </c>
      <c r="B31" s="269"/>
      <c r="C31" s="269"/>
      <c r="D31" s="269"/>
      <c r="E31" s="269"/>
    </row>
    <row r="32" spans="1:5" ht="15" x14ac:dyDescent="0.2">
      <c r="A32" s="269"/>
      <c r="B32" s="269"/>
      <c r="C32" s="269"/>
      <c r="D32" s="269"/>
      <c r="E32" s="269"/>
    </row>
    <row r="33" spans="1:5" ht="15" x14ac:dyDescent="0.2">
      <c r="A33" s="269" t="s">
        <v>246</v>
      </c>
      <c r="B33" s="269"/>
      <c r="C33" s="269"/>
      <c r="D33" s="269"/>
      <c r="E33" s="269"/>
    </row>
    <row r="34" spans="1:5" ht="15" x14ac:dyDescent="0.2">
      <c r="A34" s="269"/>
      <c r="B34" s="269"/>
      <c r="C34" s="269"/>
      <c r="D34" s="269"/>
      <c r="E34" s="269"/>
    </row>
    <row r="35" spans="1:5" ht="15" x14ac:dyDescent="0.2">
      <c r="A35" s="269" t="s">
        <v>247</v>
      </c>
      <c r="B35" s="269"/>
      <c r="C35" s="269"/>
      <c r="D35" s="269"/>
      <c r="E35" s="269"/>
    </row>
    <row r="36" spans="1:5" ht="15.75" x14ac:dyDescent="0.25">
      <c r="A36" s="269" t="s">
        <v>230</v>
      </c>
      <c r="B36" s="202"/>
      <c r="C36" s="202"/>
      <c r="D36" s="202"/>
      <c r="E36" s="270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Rashodi 2025</vt:lpstr>
      <vt:lpstr>Prihodi 2025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2025-12-18T09:01:02Z</cp:lastPrinted>
  <dcterms:created xsi:type="dcterms:W3CDTF">2007-11-26T13:30:35Z</dcterms:created>
  <dcterms:modified xsi:type="dcterms:W3CDTF">2025-12-18T09:01:09Z</dcterms:modified>
</cp:coreProperties>
</file>