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2\"/>
    </mc:Choice>
  </mc:AlternateContent>
  <xr:revisionPtr revIDLastSave="0" documentId="13_ncr:1_{EA1E0525-DC62-480E-BBC5-9AA31CFA1F2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LP(R)FP-Ril" sheetId="5" r:id="rId1"/>
    <sheet name="OPĆI DIO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94" i="5" l="1"/>
  <c r="P22" i="5"/>
  <c r="P23" i="5"/>
  <c r="P29" i="5"/>
  <c r="P35" i="5"/>
  <c r="P36" i="5"/>
  <c r="P34" i="5"/>
  <c r="P30" i="5"/>
  <c r="P33" i="5"/>
  <c r="P32" i="5"/>
  <c r="P31" i="5"/>
  <c r="P24" i="5"/>
  <c r="P28" i="5"/>
  <c r="P27" i="5"/>
  <c r="P26" i="5"/>
  <c r="P25" i="5"/>
  <c r="P39" i="5"/>
  <c r="P40" i="5"/>
  <c r="P49" i="5"/>
  <c r="D16" i="5"/>
  <c r="C16" i="5"/>
  <c r="D10" i="5"/>
  <c r="C10" i="5"/>
  <c r="O49" i="5"/>
  <c r="O36" i="5"/>
  <c r="O35" i="5" s="1"/>
  <c r="O34" i="5"/>
  <c r="O33" i="5"/>
  <c r="O30" i="5"/>
  <c r="O25" i="5"/>
  <c r="O24" i="5" s="1"/>
  <c r="O29" i="5"/>
  <c r="O39" i="5"/>
  <c r="O40" i="5"/>
  <c r="B16" i="5"/>
  <c r="B14" i="5"/>
  <c r="B13" i="5"/>
  <c r="B10" i="5"/>
  <c r="B8" i="5"/>
  <c r="N29" i="5"/>
  <c r="J194" i="5"/>
  <c r="J22" i="5"/>
  <c r="J23" i="5"/>
  <c r="J24" i="5"/>
  <c r="J29" i="5"/>
  <c r="J35" i="5"/>
  <c r="J39" i="5"/>
  <c r="J40" i="5"/>
  <c r="I29" i="5"/>
  <c r="E29" i="5"/>
  <c r="I41" i="5"/>
  <c r="I40" i="5" s="1"/>
  <c r="I76" i="5"/>
  <c r="I56" i="5" s="1"/>
  <c r="I92" i="5"/>
  <c r="I81" i="5"/>
  <c r="O23" i="5" l="1"/>
  <c r="O22" i="5" s="1"/>
  <c r="O194" i="5" s="1"/>
  <c r="D11" i="6"/>
  <c r="D8" i="6"/>
  <c r="C11" i="6"/>
  <c r="C8" i="6"/>
  <c r="G184" i="5" l="1"/>
  <c r="G182" i="5"/>
  <c r="G178" i="5"/>
  <c r="G174" i="5"/>
  <c r="G170" i="5"/>
  <c r="G187" i="5"/>
  <c r="G166" i="5"/>
  <c r="G162" i="5"/>
  <c r="G153" i="5"/>
  <c r="G157" i="5"/>
  <c r="G148" i="5"/>
  <c r="G141" i="5"/>
  <c r="G139" i="5"/>
  <c r="G137" i="5"/>
  <c r="G133" i="5"/>
  <c r="G129" i="5"/>
  <c r="G128" i="5" s="1"/>
  <c r="G121" i="5"/>
  <c r="G117" i="5"/>
  <c r="G111" i="5"/>
  <c r="G109" i="5"/>
  <c r="G103" i="5"/>
  <c r="G97" i="5"/>
  <c r="G92" i="5"/>
  <c r="G87" i="5"/>
  <c r="G81" i="5"/>
  <c r="G165" i="5" l="1"/>
  <c r="G186" i="5"/>
  <c r="G132" i="5"/>
  <c r="G80" i="5"/>
  <c r="G161" i="5"/>
  <c r="G152" i="5"/>
  <c r="G151" i="5" s="1"/>
  <c r="G169" i="5"/>
  <c r="G76" i="5"/>
  <c r="G78" i="5"/>
  <c r="G71" i="5"/>
  <c r="G65" i="5"/>
  <c r="G57" i="5"/>
  <c r="G41" i="5"/>
  <c r="G50" i="5"/>
  <c r="I146" i="5"/>
  <c r="I141" i="5"/>
  <c r="I157" i="5"/>
  <c r="I187" i="5"/>
  <c r="I111" i="5"/>
  <c r="I80" i="5" s="1"/>
  <c r="I24" i="5"/>
  <c r="I35" i="5"/>
  <c r="N40" i="5"/>
  <c r="N39" i="5" s="1"/>
  <c r="N24" i="5"/>
  <c r="N35" i="5"/>
  <c r="E129" i="5"/>
  <c r="E103" i="5"/>
  <c r="E97" i="5"/>
  <c r="E92" i="5"/>
  <c r="E65" i="5"/>
  <c r="E56" i="5" s="1"/>
  <c r="E40" i="5"/>
  <c r="E24" i="5"/>
  <c r="E35" i="5"/>
  <c r="G168" i="5" l="1"/>
  <c r="G164" i="5" s="1"/>
  <c r="G40" i="5"/>
  <c r="N23" i="5"/>
  <c r="N22" i="5" s="1"/>
  <c r="N194" i="5" s="1"/>
  <c r="I23" i="5"/>
  <c r="E80" i="5"/>
  <c r="I186" i="5"/>
  <c r="I152" i="5"/>
  <c r="I151" i="5" s="1"/>
  <c r="I132" i="5"/>
  <c r="E23" i="5"/>
  <c r="E128" i="5"/>
  <c r="G56" i="5"/>
  <c r="G39" i="5" s="1"/>
  <c r="G22" i="5" s="1"/>
  <c r="G194" i="5" s="1"/>
  <c r="E182" i="5"/>
  <c r="D103" i="5"/>
  <c r="D153" i="5"/>
  <c r="D139" i="5"/>
  <c r="D137" i="5"/>
  <c r="D111" i="5"/>
  <c r="D121" i="5"/>
  <c r="D117" i="5"/>
  <c r="D92" i="5"/>
  <c r="D87" i="5"/>
  <c r="D81" i="5"/>
  <c r="D65" i="5"/>
  <c r="D57" i="5"/>
  <c r="D41" i="5"/>
  <c r="F29" i="5"/>
  <c r="F23" i="5" s="1"/>
  <c r="F22" i="5" s="1"/>
  <c r="F194" i="5" s="1"/>
  <c r="B11" i="6"/>
  <c r="B8" i="6"/>
  <c r="D56" i="5" l="1"/>
  <c r="I39" i="5"/>
  <c r="I22" i="5" s="1"/>
  <c r="D40" i="5"/>
  <c r="D152" i="5"/>
  <c r="I168" i="5"/>
  <c r="I164" i="5" s="1"/>
  <c r="E39" i="5"/>
  <c r="E22" i="5" s="1"/>
  <c r="D132" i="5"/>
  <c r="D80" i="5"/>
  <c r="E169" i="5"/>
  <c r="D151" i="5" l="1"/>
  <c r="D39" i="5"/>
  <c r="E168" i="5"/>
  <c r="I194" i="5"/>
  <c r="D22" i="5" l="1"/>
  <c r="E164" i="5"/>
  <c r="E194" i="5" l="1"/>
  <c r="D194" i="5"/>
  <c r="D18" i="5" l="1"/>
  <c r="C18" i="5"/>
  <c r="B18" i="5"/>
</calcChain>
</file>

<file path=xl/sharedStrings.xml><?xml version="1.0" encoding="utf-8"?>
<sst xmlns="http://schemas.openxmlformats.org/spreadsheetml/2006/main" count="242" uniqueCount="221">
  <si>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</si>
  <si>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</si>
  <si>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</si>
  <si>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</si>
  <si>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</si>
  <si>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</si>
  <si>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</si>
  <si>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</si>
  <si>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</si>
  <si>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</si>
  <si>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</si>
  <si>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</si>
  <si>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</si>
  <si>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</si>
  <si>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</si>
  <si>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</si>
  <si>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</si>
  <si>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</si>
  <si>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</si>
  <si>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</si>
  <si>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</si>
  <si>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</si>
  <si>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</si>
  <si>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</si>
  <si>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</si>
  <si>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</si>
  <si>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</si>
  <si>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</si>
  <si>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</si>
  <si>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</si>
  <si>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</si>
  <si>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</si>
  <si>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</si>
  <si>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</si>
  <si>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</si>
  <si>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</si>
  <si>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</si>
  <si>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</si>
  <si>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</si>
  <si>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</si>
  <si>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</si>
  <si>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</si>
  <si>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</si>
  <si>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</si>
  <si>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</si>
  <si>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</si>
  <si>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</si>
  <si>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</si>
  <si>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</si>
  <si>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</si>
  <si>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</si>
  <si>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</si>
  <si>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</si>
  <si>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</si>
  <si>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</si>
  <si>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</si>
  <si>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</si>
  <si>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</si>
  <si>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</si>
  <si>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</si>
  <si>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</si>
  <si>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</si>
  <si>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</si>
  <si>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</si>
  <si>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</si>
  <si>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</si>
  <si>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</si>
  <si>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Vlastiti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</si>
  <si>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</si>
  <si>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</si>
  <si>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</si>
  <si>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</si>
  <si>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</si>
  <si>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</si>
  <si>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</si>
  <si>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</si>
  <si>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</si>
  <si>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</si>
  <si>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</si>
  <si>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</si>
  <si>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</si>
  <si>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</si>
  <si>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</si>
  <si>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</si>
  <si>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</si>
  <si>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</si>
  <si>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</si>
  <si>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</si>
  <si>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</si>
  <si>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</si>
  <si>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</si>
  <si>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</si>
  <si>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</si>
  <si>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</si>
  <si>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</si>
  <si>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</si>
  <si>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</si>
  <si>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</si>
  <si>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</si>
  <si>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</si>
  <si>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</si>
  <si>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</si>
  <si>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</si>
  <si>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</si>
  <si>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</si>
  <si>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</si>
  <si>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</si>
  <si>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</si>
  <si>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</si>
  <si>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</si>
  <si>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</si>
  <si>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</si>
  <si>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</si>
  <si>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</si>
  <si>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</si>
  <si>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</si>
  <si>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</si>
  <si>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</si>
  <si>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</si>
  <si>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</si>
  <si>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</si>
  <si>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</si>
  <si>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</si>
  <si>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</si>
  <si>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</si>
  <si>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</si>
  <si>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</si>
  <si>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</si>
  <si>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</si>
  <si>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</si>
  <si>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</si>
  <si>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</si>
  <si>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</si>
  <si>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</si>
  <si>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</si>
  <si>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</si>
  <si>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</si>
  <si>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</si>
  <si>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</si>
  <si>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</si>
  <si>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</si>
  <si>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</si>
  <si>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</si>
  <si>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</si>
  <si>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</si>
  <si>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</si>
  <si>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</si>
  <si>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</si>
  <si>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</si>
  <si>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</si>
  <si>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</si>
  <si>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Prihodi od nefin. Im. i nadoknade šteta s osnova osiguranja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</si>
  <si>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</si>
  <si>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</si>
  <si>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</si>
  <si>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</si>
  <si>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</si>
  <si>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</si>
  <si>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</si>
  <si>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Procjena 2023.</t>
  </si>
  <si>
    <t xml:space="preserve"> Procjena 2023.</t>
  </si>
  <si>
    <t>Mat.i dij.za tek.i inv.održ. postrojenja i opreme</t>
  </si>
  <si>
    <t>Usluge agencija, studentskog servisa</t>
  </si>
  <si>
    <t>___________________</t>
  </si>
  <si>
    <t xml:space="preserve">(Dinka Peti, mag.mus.) </t>
  </si>
  <si>
    <t xml:space="preserve">   Ravnateljica</t>
  </si>
  <si>
    <t>Licence</t>
  </si>
  <si>
    <t>Oprema</t>
  </si>
  <si>
    <t>Sudske pristojbe</t>
  </si>
  <si>
    <t>Ostale pristojbe i naknade</t>
  </si>
  <si>
    <t>Troškovi sudskih postupaka</t>
  </si>
  <si>
    <t>PRENESENI VIŠAK IZ 2021. GODINE</t>
  </si>
  <si>
    <t xml:space="preserve">Višak iz 2021. 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</si>
  <si>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</si>
  <si>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</si>
  <si>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</si>
  <si>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</si>
  <si>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</si>
  <si>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</si>
  <si>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</si>
  <si>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</si>
  <si>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</si>
  <si>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</si>
  <si>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</si>
  <si>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</si>
  <si>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</si>
  <si>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</si>
  <si>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Plan 2022.</t>
  </si>
  <si>
    <t>Procjena 2024.</t>
  </si>
  <si>
    <t xml:space="preserve">Plan 2022. </t>
  </si>
  <si>
    <t xml:space="preserve">OPĆI DIO </t>
  </si>
  <si>
    <t>Projekcija plana za 2023.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</si>
  <si>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</si>
  <si>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</si>
  <si>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</si>
  <si>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</si>
  <si>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</si>
  <si>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</si>
  <si>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</si>
  <si>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</si>
  <si>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</si>
  <si>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</si>
  <si>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</si>
  <si>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</si>
  <si>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>PROJEKCIJA PLANA ZA 2023. I 2024. GODINU</t>
  </si>
  <si>
    <t xml:space="preserve">Novi plan za 2022. </t>
  </si>
  <si>
    <t>Projekcija plana za 2024.</t>
  </si>
  <si>
    <t>Višak iz 2021. godine</t>
  </si>
  <si>
    <t>Ravnateljica: ______________________ (Dinka Peti, mag.mus.)</t>
  </si>
  <si>
    <t>Nagrade</t>
  </si>
  <si>
    <t>Ostali rashodi za nezaposlene</t>
  </si>
  <si>
    <t>Regres</t>
  </si>
  <si>
    <t xml:space="preserve"> Procjena 2024.</t>
  </si>
  <si>
    <t>Pomoći-ministarstvo</t>
  </si>
  <si>
    <t>Pomoći-asistenti</t>
  </si>
  <si>
    <t>Naknade za bolest, invalidnost</t>
  </si>
  <si>
    <t>Darovi</t>
  </si>
  <si>
    <t xml:space="preserve">Financijski plan - Plan rashoda i izdataka 2022. i procjene 2023. i 2024. </t>
  </si>
  <si>
    <t>Datum: 26.11.2021.</t>
  </si>
  <si>
    <t xml:space="preserve"> FINANCIJSKI PLAN GLAZBENE ŠKOLE JOSIPA RUNJANINA ZA 2022. </t>
  </si>
  <si>
    <t xml:space="preserve">                                 M.P.                                 26.11.2021.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</si>
</sst>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i/>
      <sz val="20"/>
      <name val="Arial"/>
      <family val="2"/>
      <charset val="238"/>
    </font>
    <font>
      <sz val="20"/>
      <name val="Times New Roman"/>
      <family val="1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6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</cellStyleXfs>
  <cellXfs count="324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7" xfId="0" quotePrefix="1" applyNumberFormat="1" applyFont="1" applyFill="1" applyBorder="1" applyAlignment="1">
      <alignment horizontal="center" vertical="center" wrapText="1"/>
    </xf>
    <xf numFmtId="0" fontId="8" fillId="6" borderId="8" xfId="0" applyNumberFormat="1" applyFont="1" applyFill="1" applyBorder="1" applyAlignment="1">
      <alignment horizontal="center" vertical="center" wrapText="1"/>
    </xf>
    <xf numFmtId="4" fontId="8" fillId="6" borderId="8" xfId="0" applyNumberFormat="1" applyFont="1" applyFill="1" applyBorder="1" applyAlignment="1">
      <alignment horizontal="center" vertical="center" wrapText="1"/>
    </xf>
    <xf numFmtId="3" fontId="8" fillId="6" borderId="8" xfId="0" applyNumberFormat="1" applyFont="1" applyFill="1" applyBorder="1" applyAlignment="1">
      <alignment horizontal="center" vertical="center" wrapText="1"/>
    </xf>
    <xf numFmtId="3" fontId="8" fillId="6" borderId="8" xfId="0" quotePrefix="1" applyNumberFormat="1" applyFont="1" applyFill="1" applyBorder="1" applyAlignment="1">
      <alignment horizontal="center" vertical="center" wrapText="1"/>
    </xf>
    <xf numFmtId="3" fontId="8" fillId="6" borderId="9" xfId="0" quotePrefix="1" applyNumberFormat="1" applyFont="1" applyFill="1" applyBorder="1" applyAlignment="1">
      <alignment horizontal="center" vertical="center" wrapText="1"/>
    </xf>
    <xf numFmtId="3" fontId="7" fillId="4" borderId="0" xfId="0" applyNumberFormat="1" applyFont="1" applyFill="1"/>
    <xf numFmtId="0" fontId="8" fillId="3" borderId="4" xfId="0" applyNumberFormat="1" applyFont="1" applyFill="1" applyBorder="1" applyAlignment="1">
      <alignment horizontal="center"/>
    </xf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  <xf numFmtId="3" fontId="7" fillId="7" borderId="0" xfId="0" applyNumberFormat="1" applyFont="1" applyFill="1"/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3" fontId="8" fillId="3" borderId="3" xfId="0" applyNumberFormat="1" applyFont="1" applyFill="1" applyBorder="1" applyAlignment="1">
      <alignment horizontal="center" wrapText="1"/>
    </xf>
    <xf numFmtId="3" fontId="8" fillId="3" borderId="3" xfId="0" applyNumberFormat="1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8" fillId="0" borderId="0" xfId="0" applyNumberFormat="1" applyFont="1" applyBorder="1" applyAlignment="1"/>
    <xf numFmtId="3" fontId="14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8" fillId="3" borderId="3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8" fillId="3" borderId="6" xfId="5" applyNumberFormat="1" applyFont="1" applyFill="1" applyBorder="1" applyAlignment="1">
      <alignment horizontal="right"/>
    </xf>
    <xf numFmtId="4" fontId="8" fillId="3" borderId="3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3" fontId="8" fillId="3" borderId="8" xfId="0" applyNumberFormat="1" applyFont="1" applyFill="1" applyBorder="1" applyAlignment="1">
      <alignment horizontal="center" vertical="center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vertical="center"/>
    </xf>
    <xf numFmtId="3" fontId="10" fillId="0" borderId="0" xfId="0" applyNumberFormat="1" applyFont="1" applyBorder="1" applyAlignment="1"/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3" fontId="10" fillId="0" borderId="0" xfId="0" applyNumberFormat="1" applyFont="1" applyBorder="1" applyAlignment="1">
      <alignment horizontal="left" vertical="center"/>
    </xf>
    <xf numFmtId="0" fontId="17" fillId="4" borderId="0" xfId="0" applyNumberFormat="1" applyFont="1" applyFill="1" applyBorder="1" applyAlignment="1">
      <alignment horizontal="center"/>
    </xf>
    <xf numFmtId="0" fontId="18" fillId="4" borderId="0" xfId="0" quotePrefix="1" applyNumberFormat="1" applyFont="1" applyFill="1" applyBorder="1" applyAlignment="1">
      <alignment horizontal="center" vertical="justify"/>
    </xf>
    <xf numFmtId="0" fontId="18" fillId="0" borderId="0" xfId="0" applyNumberFormat="1" applyFont="1" applyBorder="1" applyAlignment="1">
      <alignment horizontal="center"/>
    </xf>
    <xf numFmtId="0" fontId="17" fillId="0" borderId="0" xfId="0" applyNumberFormat="1" applyFont="1" applyBorder="1"/>
    <xf numFmtId="0" fontId="20" fillId="0" borderId="0" xfId="0" applyNumberFormat="1" applyFont="1" applyAlignment="1">
      <alignment horizontal="center"/>
    </xf>
    <xf numFmtId="0" fontId="20" fillId="0" borderId="0" xfId="0" applyNumberFormat="1" applyFont="1"/>
    <xf numFmtId="4" fontId="8" fillId="0" borderId="12" xfId="0" applyNumberFormat="1" applyFont="1" applyBorder="1" applyAlignment="1">
      <alignment horizontal="right"/>
    </xf>
    <xf numFmtId="4" fontId="8" fillId="0" borderId="18" xfId="0" applyNumberFormat="1" applyFont="1" applyBorder="1" applyAlignment="1">
      <alignment horizontal="right"/>
    </xf>
    <xf numFmtId="4" fontId="8" fillId="0" borderId="18" xfId="0" quotePrefix="1" applyNumberFormat="1" applyFont="1" applyBorder="1" applyAlignment="1">
      <alignment horizontal="right" wrapText="1"/>
    </xf>
    <xf numFmtId="0" fontId="12" fillId="5" borderId="7" xfId="0" quotePrefix="1" applyNumberFormat="1" applyFont="1" applyFill="1" applyBorder="1" applyAlignment="1">
      <alignment horizontal="left" vertical="center" wrapText="1"/>
    </xf>
    <xf numFmtId="0" fontId="12" fillId="8" borderId="8" xfId="0" applyNumberFormat="1" applyFont="1" applyFill="1" applyBorder="1" applyAlignment="1">
      <alignment horizontal="center" vertical="center" wrapText="1"/>
    </xf>
    <xf numFmtId="4" fontId="12" fillId="5" borderId="8" xfId="0" applyNumberFormat="1" applyFont="1" applyFill="1" applyBorder="1" applyAlignment="1">
      <alignment horizontal="right" vertical="center" wrapText="1"/>
    </xf>
    <xf numFmtId="4" fontId="12" fillId="5" borderId="8" xfId="5" applyNumberFormat="1" applyFont="1" applyFill="1" applyBorder="1" applyAlignment="1">
      <alignment horizontal="right" vertical="center" wrapText="1"/>
    </xf>
    <xf numFmtId="0" fontId="8" fillId="3" borderId="31" xfId="0" applyNumberFormat="1" applyFont="1" applyFill="1" applyBorder="1" applyAlignment="1">
      <alignment horizontal="center"/>
    </xf>
    <xf numFmtId="0" fontId="9" fillId="0" borderId="31" xfId="0" applyNumberFormat="1" applyFont="1" applyBorder="1" applyAlignment="1">
      <alignment horizontal="center"/>
    </xf>
    <xf numFmtId="0" fontId="8" fillId="3" borderId="16" xfId="0" applyNumberFormat="1" applyFont="1" applyFill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8" fillId="3" borderId="28" xfId="0" applyNumberFormat="1" applyFont="1" applyFill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8" xfId="0" applyNumberFormat="1" applyFont="1" applyFill="1" applyBorder="1" applyAlignment="1">
      <alignment horizontal="center"/>
    </xf>
    <xf numFmtId="0" fontId="9" fillId="3" borderId="32" xfId="0" applyNumberFormat="1" applyFont="1" applyFill="1" applyBorder="1" applyAlignment="1">
      <alignment horizontal="center"/>
    </xf>
    <xf numFmtId="0" fontId="8" fillId="3" borderId="6" xfId="0" quotePrefix="1" applyNumberFormat="1" applyFont="1" applyFill="1" applyBorder="1" applyAlignment="1">
      <alignment horizontal="center" vertical="justify"/>
    </xf>
    <xf numFmtId="4" fontId="8" fillId="3" borderId="9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8" fillId="3" borderId="15" xfId="0" applyNumberFormat="1" applyFont="1" applyFill="1" applyBorder="1" applyAlignment="1">
      <alignment horizontal="center"/>
    </xf>
    <xf numFmtId="0" fontId="8" fillId="3" borderId="11" xfId="0" applyNumberFormat="1" applyFont="1" applyFill="1" applyBorder="1" applyAlignment="1">
      <alignment horizontal="center" wrapText="1"/>
    </xf>
    <xf numFmtId="4" fontId="8" fillId="3" borderId="11" xfId="0" applyNumberFormat="1" applyFont="1" applyFill="1" applyBorder="1" applyAlignment="1">
      <alignment horizontal="right"/>
    </xf>
    <xf numFmtId="0" fontId="9" fillId="0" borderId="16" xfId="0" applyNumberFormat="1" applyFont="1" applyFill="1" applyBorder="1" applyAlignment="1">
      <alignment horizontal="center"/>
    </xf>
    <xf numFmtId="0" fontId="8" fillId="3" borderId="3" xfId="0" applyNumberFormat="1" applyFont="1" applyFill="1" applyBorder="1" applyAlignment="1">
      <alignment horizontal="center" wrapText="1" shrinkToFit="1"/>
    </xf>
    <xf numFmtId="49" fontId="9" fillId="0" borderId="2" xfId="0" applyNumberFormat="1" applyFont="1" applyFill="1" applyBorder="1" applyAlignment="1">
      <alignment horizontal="center" shrinkToFit="1"/>
    </xf>
    <xf numFmtId="49" fontId="8" fillId="3" borderId="11" xfId="0" applyNumberFormat="1" applyFont="1" applyFill="1" applyBorder="1" applyAlignment="1">
      <alignment horizontal="center" shrinkToFit="1"/>
    </xf>
    <xf numFmtId="4" fontId="8" fillId="3" borderId="11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/>
    </xf>
    <xf numFmtId="4" fontId="9" fillId="4" borderId="3" xfId="0" applyNumberFormat="1" applyFont="1" applyFill="1" applyBorder="1" applyAlignment="1">
      <alignment horizontal="right"/>
    </xf>
    <xf numFmtId="0" fontId="12" fillId="5" borderId="33" xfId="0" applyNumberFormat="1" applyFont="1" applyFill="1" applyBorder="1" applyAlignment="1">
      <alignment horizontal="left"/>
    </xf>
    <xf numFmtId="3" fontId="13" fillId="8" borderId="5" xfId="0" applyNumberFormat="1" applyFont="1" applyFill="1" applyBorder="1" applyAlignment="1">
      <alignment horizontal="center"/>
    </xf>
    <xf numFmtId="4" fontId="13" fillId="5" borderId="5" xfId="5" applyNumberFormat="1" applyFont="1" applyFill="1" applyBorder="1" applyAlignment="1">
      <alignment horizontal="right"/>
    </xf>
    <xf numFmtId="0" fontId="8" fillId="3" borderId="11" xfId="0" applyNumberFormat="1" applyFont="1" applyFill="1" applyBorder="1" applyAlignment="1">
      <alignment horizontal="center"/>
    </xf>
    <xf numFmtId="0" fontId="9" fillId="4" borderId="32" xfId="0" applyNumberFormat="1" applyFont="1" applyFill="1" applyBorder="1" applyAlignment="1">
      <alignment horizontal="center"/>
    </xf>
    <xf numFmtId="4" fontId="9" fillId="4" borderId="6" xfId="5" applyNumberFormat="1" applyFont="1" applyFill="1" applyBorder="1" applyAlignment="1">
      <alignment horizontal="right"/>
    </xf>
    <xf numFmtId="0" fontId="9" fillId="4" borderId="6" xfId="0" applyNumberFormat="1" applyFont="1" applyFill="1" applyBorder="1" applyAlignment="1">
      <alignment horizont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8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30" xfId="0" applyNumberFormat="1" applyFont="1" applyBorder="1" applyAlignment="1">
      <alignment horizontal="right"/>
    </xf>
    <xf numFmtId="165" fontId="21" fillId="10" borderId="8" xfId="0" applyNumberFormat="1" applyFont="1" applyFill="1" applyBorder="1" applyAlignment="1">
      <alignment horizontal="right" vertical="center" wrapText="1"/>
    </xf>
    <xf numFmtId="4" fontId="8" fillId="11" borderId="22" xfId="0" applyNumberFormat="1" applyFont="1" applyFill="1" applyBorder="1" applyAlignment="1">
      <alignment horizontal="right"/>
    </xf>
    <xf numFmtId="4" fontId="8" fillId="11" borderId="5" xfId="0" applyNumberFormat="1" applyFont="1" applyFill="1" applyBorder="1" applyAlignment="1">
      <alignment horizontal="right"/>
    </xf>
    <xf numFmtId="4" fontId="8" fillId="11" borderId="2" xfId="0" applyNumberFormat="1" applyFont="1" applyFill="1" applyBorder="1" applyAlignment="1">
      <alignment horizontal="right"/>
    </xf>
    <xf numFmtId="4" fontId="8" fillId="11" borderId="3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8" fillId="11" borderId="3" xfId="0" applyNumberFormat="1" applyFont="1" applyFill="1" applyBorder="1" applyAlignment="1">
      <alignment horizontal="right"/>
    </xf>
    <xf numFmtId="165" fontId="8" fillId="11" borderId="11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8" fillId="11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165" fontId="9" fillId="12" borderId="6" xfId="0" applyNumberFormat="1" applyFont="1" applyFill="1" applyBorder="1" applyAlignment="1">
      <alignment horizontal="right"/>
    </xf>
    <xf numFmtId="4" fontId="22" fillId="10" borderId="5" xfId="5" applyNumberFormat="1" applyFont="1" applyFill="1" applyBorder="1" applyAlignment="1">
      <alignment horizontal="right"/>
    </xf>
    <xf numFmtId="4" fontId="8" fillId="11" borderId="3" xfId="5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8" fillId="11" borderId="11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8" fillId="11" borderId="2" xfId="5" applyNumberFormat="1" applyFont="1" applyFill="1" applyBorder="1" applyAlignment="1">
      <alignment horizontal="right"/>
    </xf>
    <xf numFmtId="4" fontId="8" fillId="13" borderId="2" xfId="5" applyNumberFormat="1" applyFont="1" applyFill="1" applyBorder="1" applyAlignment="1">
      <alignment horizontal="right"/>
    </xf>
    <xf numFmtId="165" fontId="8" fillId="11" borderId="6" xfId="0" applyNumberFormat="1" applyFont="1" applyFill="1" applyBorder="1" applyAlignment="1">
      <alignment horizontal="right"/>
    </xf>
    <xf numFmtId="4" fontId="21" fillId="10" borderId="8" xfId="0" applyNumberFormat="1" applyFont="1" applyFill="1" applyBorder="1" applyAlignment="1">
      <alignment horizontal="right" vertical="center" wrapText="1"/>
    </xf>
    <xf numFmtId="4" fontId="8" fillId="11" borderId="11" xfId="0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" xfId="5" applyNumberFormat="1" applyFont="1" applyFill="1" applyBorder="1" applyAlignment="1">
      <alignment horizontal="right" wrapText="1"/>
    </xf>
    <xf numFmtId="4" fontId="9" fillId="12" borderId="6" xfId="5" applyNumberFormat="1" applyFont="1" applyFill="1" applyBorder="1" applyAlignment="1">
      <alignment horizontal="right"/>
    </xf>
    <xf numFmtId="4" fontId="8" fillId="11" borderId="6" xfId="5" applyNumberFormat="1" applyFont="1" applyFill="1" applyBorder="1" applyAlignment="1">
      <alignment horizontal="right"/>
    </xf>
    <xf numFmtId="4" fontId="21" fillId="10" borderId="8" xfId="5" applyNumberFormat="1" applyFont="1" applyFill="1" applyBorder="1" applyAlignment="1">
      <alignment horizontal="right" vertical="center" wrapText="1"/>
    </xf>
    <xf numFmtId="4" fontId="8" fillId="11" borderId="22" xfId="5" applyNumberFormat="1" applyFont="1" applyFill="1" applyBorder="1" applyAlignment="1">
      <alignment horizontal="right"/>
    </xf>
    <xf numFmtId="4" fontId="8" fillId="11" borderId="5" xfId="5" applyNumberFormat="1" applyFont="1" applyFill="1" applyBorder="1" applyAlignment="1">
      <alignment horizontal="right"/>
    </xf>
    <xf numFmtId="4" fontId="23" fillId="11" borderId="3" xfId="8" applyNumberFormat="1" applyFont="1" applyFill="1" applyBorder="1"/>
    <xf numFmtId="4" fontId="23" fillId="11" borderId="11" xfId="8" applyNumberFormat="1" applyFont="1" applyFill="1" applyBorder="1"/>
    <xf numFmtId="165" fontId="24" fillId="13" borderId="2" xfId="8" applyNumberFormat="1" applyFont="1" applyFill="1" applyBorder="1" applyAlignment="1"/>
    <xf numFmtId="165" fontId="24" fillId="0" borderId="2" xfId="8" applyNumberFormat="1" applyFont="1" applyBorder="1" applyAlignment="1"/>
    <xf numFmtId="165" fontId="23" fillId="11" borderId="2" xfId="8" applyNumberFormat="1" applyFont="1" applyFill="1" applyBorder="1" applyAlignment="1"/>
    <xf numFmtId="165" fontId="24" fillId="12" borderId="2" xfId="8" applyNumberFormat="1" applyFont="1" applyFill="1" applyBorder="1" applyAlignment="1"/>
    <xf numFmtId="165" fontId="23" fillId="11" borderId="3" xfId="8" applyNumberFormat="1" applyFont="1" applyFill="1" applyBorder="1" applyAlignment="1"/>
    <xf numFmtId="165" fontId="23" fillId="11" borderId="11" xfId="8" applyNumberFormat="1" applyFont="1" applyFill="1" applyBorder="1" applyAlignment="1"/>
    <xf numFmtId="165" fontId="24" fillId="12" borderId="6" xfId="8" applyNumberFormat="1" applyFont="1" applyFill="1" applyBorder="1" applyAlignment="1"/>
    <xf numFmtId="165" fontId="21" fillId="10" borderId="5" xfId="8" applyNumberFormat="1" applyFont="1" applyFill="1" applyBorder="1" applyAlignment="1"/>
    <xf numFmtId="165" fontId="24" fillId="11" borderId="3" xfId="8" applyNumberFormat="1" applyFont="1" applyFill="1" applyBorder="1" applyAlignment="1"/>
    <xf numFmtId="165" fontId="24" fillId="0" borderId="3" xfId="8" applyNumberFormat="1" applyFont="1" applyBorder="1" applyAlignment="1"/>
    <xf numFmtId="165" fontId="23" fillId="11" borderId="6" xfId="8" applyNumberFormat="1" applyFont="1" applyFill="1" applyBorder="1" applyAlignment="1"/>
    <xf numFmtId="4" fontId="21" fillId="14" borderId="8" xfId="0" applyNumberFormat="1" applyFont="1" applyFill="1" applyBorder="1" applyAlignment="1">
      <alignment horizontal="center" vertical="center" wrapText="1"/>
    </xf>
    <xf numFmtId="4" fontId="8" fillId="11" borderId="22" xfId="0" applyNumberFormat="1" applyFont="1" applyFill="1" applyBorder="1" applyAlignment="1">
      <alignment horizontal="center" vertical="center" wrapText="1"/>
    </xf>
    <xf numFmtId="4" fontId="25" fillId="11" borderId="5" xfId="0" applyNumberFormat="1" applyFont="1" applyFill="1" applyBorder="1" applyAlignment="1">
      <alignment horizontal="center" vertical="center" wrapText="1"/>
    </xf>
    <xf numFmtId="4" fontId="25" fillId="12" borderId="3" xfId="0" applyNumberFormat="1" applyFont="1" applyFill="1" applyBorder="1" applyAlignment="1">
      <alignment horizontal="center" vertical="center" wrapText="1"/>
    </xf>
    <xf numFmtId="4" fontId="25" fillId="11" borderId="3" xfId="0" applyNumberFormat="1" applyFont="1" applyFill="1" applyBorder="1" applyAlignment="1">
      <alignment horizontal="center" vertical="center" wrapText="1"/>
    </xf>
    <xf numFmtId="4" fontId="25" fillId="11" borderId="11" xfId="0" applyNumberFormat="1" applyFont="1" applyFill="1" applyBorder="1" applyAlignment="1">
      <alignment horizontal="center" vertical="center" wrapText="1"/>
    </xf>
    <xf numFmtId="4" fontId="25" fillId="13" borderId="2" xfId="0" applyNumberFormat="1" applyFont="1" applyFill="1" applyBorder="1" applyAlignment="1">
      <alignment horizontal="center" vertical="center" wrapText="1"/>
    </xf>
    <xf numFmtId="4" fontId="25" fillId="12" borderId="2" xfId="0" applyNumberFormat="1" applyFont="1" applyFill="1" applyBorder="1" applyAlignment="1">
      <alignment horizontal="center" vertical="center" wrapText="1"/>
    </xf>
    <xf numFmtId="4" fontId="25" fillId="11" borderId="2" xfId="0" applyNumberFormat="1" applyFont="1" applyFill="1" applyBorder="1" applyAlignment="1">
      <alignment horizontal="center" vertical="center" wrapText="1"/>
    </xf>
    <xf numFmtId="4" fontId="25" fillId="12" borderId="6" xfId="0" applyNumberFormat="1" applyFont="1" applyFill="1" applyBorder="1" applyAlignment="1">
      <alignment horizontal="center" vertical="center" wrapText="1"/>
    </xf>
    <xf numFmtId="4" fontId="21" fillId="14" borderId="5" xfId="0" applyNumberFormat="1" applyFont="1" applyFill="1" applyBorder="1" applyAlignment="1">
      <alignment horizontal="center" vertical="center" wrapText="1"/>
    </xf>
    <xf numFmtId="4" fontId="26" fillId="12" borderId="2" xfId="0" applyNumberFormat="1" applyFont="1" applyFill="1" applyBorder="1" applyAlignment="1">
      <alignment horizontal="center" vertical="center" wrapText="1"/>
    </xf>
    <xf numFmtId="4" fontId="25" fillId="11" borderId="6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9" fillId="0" borderId="0" xfId="6" applyFont="1"/>
    <xf numFmtId="0" fontId="28" fillId="4" borderId="37" xfId="6" applyFont="1" applyFill="1" applyBorder="1"/>
    <xf numFmtId="49" fontId="28" fillId="4" borderId="38" xfId="6" applyNumberFormat="1" applyFont="1" applyFill="1" applyBorder="1" applyAlignment="1">
      <alignment horizontal="center" wrapText="1"/>
    </xf>
    <xf numFmtId="4" fontId="28" fillId="4" borderId="2" xfId="6" applyNumberFormat="1" applyFont="1" applyFill="1" applyBorder="1" applyAlignment="1">
      <alignment horizontal="right" wrapText="1"/>
    </xf>
    <xf numFmtId="4" fontId="29" fillId="4" borderId="2" xfId="6" applyNumberFormat="1" applyFont="1" applyFill="1" applyBorder="1" applyAlignment="1">
      <alignment horizontal="right" wrapText="1"/>
    </xf>
    <xf numFmtId="4" fontId="29" fillId="4" borderId="18" xfId="6" applyNumberFormat="1" applyFont="1" applyFill="1" applyBorder="1" applyAlignment="1">
      <alignment horizontal="right" wrapText="1"/>
    </xf>
    <xf numFmtId="3" fontId="29" fillId="4" borderId="0" xfId="6" applyNumberFormat="1" applyFont="1" applyFill="1" applyBorder="1" applyAlignment="1">
      <alignment horizontal="right"/>
    </xf>
    <xf numFmtId="3" fontId="29" fillId="4" borderId="40" xfId="6" applyNumberFormat="1" applyFont="1" applyFill="1" applyBorder="1" applyAlignment="1">
      <alignment horizontal="left"/>
    </xf>
    <xf numFmtId="0" fontId="30" fillId="4" borderId="39" xfId="6" applyNumberFormat="1" applyFont="1" applyFill="1" applyBorder="1" applyAlignment="1">
      <alignment horizontal="left"/>
    </xf>
    <xf numFmtId="3" fontId="31" fillId="4" borderId="0" xfId="6" applyNumberFormat="1" applyFont="1" applyFill="1" applyBorder="1" applyAlignment="1">
      <alignment horizontal="right"/>
    </xf>
    <xf numFmtId="3" fontId="28" fillId="0" borderId="0" xfId="6" applyNumberFormat="1" applyFont="1" applyBorder="1"/>
    <xf numFmtId="3" fontId="29" fillId="4" borderId="38" xfId="6" applyNumberFormat="1" applyFont="1" applyFill="1" applyBorder="1" applyAlignment="1">
      <alignment horizontal="right" wrapText="1"/>
    </xf>
    <xf numFmtId="3" fontId="29" fillId="4" borderId="12" xfId="6" applyNumberFormat="1" applyFont="1" applyFill="1" applyBorder="1" applyAlignment="1">
      <alignment horizontal="right" wrapText="1"/>
    </xf>
    <xf numFmtId="0" fontId="29" fillId="4" borderId="43" xfId="6" applyNumberFormat="1" applyFont="1" applyFill="1" applyBorder="1" applyAlignment="1">
      <alignment horizontal="left" wrapText="1"/>
    </xf>
    <xf numFmtId="4" fontId="29" fillId="4" borderId="44" xfId="6" applyNumberFormat="1" applyFont="1" applyFill="1" applyBorder="1" applyAlignment="1">
      <alignment horizontal="right" wrapText="1"/>
    </xf>
    <xf numFmtId="4" fontId="29" fillId="4" borderId="45" xfId="6" applyNumberFormat="1" applyFont="1" applyFill="1" applyBorder="1" applyAlignment="1">
      <alignment horizontal="right" wrapText="1"/>
    </xf>
    <xf numFmtId="0" fontId="29" fillId="4" borderId="46" xfId="6" applyNumberFormat="1" applyFont="1" applyFill="1" applyBorder="1" applyAlignment="1">
      <alignment horizontal="left"/>
    </xf>
    <xf numFmtId="4" fontId="29" fillId="4" borderId="47" xfId="6" applyNumberFormat="1" applyFont="1" applyFill="1" applyBorder="1" applyAlignment="1">
      <alignment horizontal="right"/>
    </xf>
    <xf numFmtId="4" fontId="29" fillId="4" borderId="48" xfId="6" applyNumberFormat="1" applyFont="1" applyFill="1" applyBorder="1" applyAlignment="1">
      <alignment horizontal="right"/>
    </xf>
    <xf numFmtId="0" fontId="29" fillId="4" borderId="19" xfId="6" applyNumberFormat="1" applyFont="1" applyFill="1" applyBorder="1"/>
    <xf numFmtId="4" fontId="29" fillId="4" borderId="42" xfId="6" applyNumberFormat="1" applyFont="1" applyFill="1" applyBorder="1" applyAlignment="1">
      <alignment horizontal="right"/>
    </xf>
    <xf numFmtId="4" fontId="29" fillId="4" borderId="20" xfId="6" applyNumberFormat="1" applyFont="1" applyFill="1" applyBorder="1" applyAlignment="1">
      <alignment horizontal="right"/>
    </xf>
    <xf numFmtId="4" fontId="32" fillId="4" borderId="0" xfId="6" applyNumberFormat="1" applyFont="1" applyFill="1" applyBorder="1" applyAlignment="1">
      <alignment horizontal="right"/>
    </xf>
    <xf numFmtId="0" fontId="29" fillId="4" borderId="21" xfId="6" applyNumberFormat="1" applyFont="1" applyFill="1" applyBorder="1" applyAlignment="1">
      <alignment horizontal="left"/>
    </xf>
    <xf numFmtId="4" fontId="28" fillId="4" borderId="22" xfId="6" applyNumberFormat="1" applyFont="1" applyFill="1" applyBorder="1" applyAlignment="1">
      <alignment horizontal="right"/>
    </xf>
    <xf numFmtId="4" fontId="28" fillId="4" borderId="23" xfId="6" applyNumberFormat="1" applyFont="1" applyFill="1" applyBorder="1" applyAlignment="1">
      <alignment horizontal="right"/>
    </xf>
    <xf numFmtId="0" fontId="29" fillId="4" borderId="0" xfId="6" applyNumberFormat="1" applyFont="1" applyFill="1" applyBorder="1" applyAlignment="1">
      <alignment horizontal="left"/>
    </xf>
    <xf numFmtId="4" fontId="28" fillId="4" borderId="0" xfId="6" applyNumberFormat="1" applyFont="1" applyFill="1" applyBorder="1" applyAlignment="1">
      <alignment horizontal="right"/>
    </xf>
    <xf numFmtId="0" fontId="29" fillId="0" borderId="0" xfId="0" applyFont="1"/>
    <xf numFmtId="0" fontId="9" fillId="0" borderId="0" xfId="0" applyFon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4" fontId="8" fillId="3" borderId="23" xfId="0" applyNumberFormat="1" applyFont="1" applyFill="1" applyBorder="1"/>
    <xf numFmtId="3" fontId="8" fillId="3" borderId="32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4" fontId="8" fillId="3" borderId="10" xfId="0" applyNumberFormat="1" applyFont="1" applyFill="1" applyBorder="1"/>
    <xf numFmtId="0" fontId="8" fillId="0" borderId="31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49" xfId="0" applyNumberFormat="1" applyFont="1" applyBorder="1"/>
    <xf numFmtId="0" fontId="28" fillId="4" borderId="24" xfId="6" applyFont="1" applyFill="1" applyBorder="1"/>
    <xf numFmtId="49" fontId="28" fillId="4" borderId="8" xfId="6" applyNumberFormat="1" applyFont="1" applyFill="1" applyBorder="1" applyAlignment="1">
      <alignment horizontal="center" wrapText="1"/>
    </xf>
    <xf numFmtId="49" fontId="28" fillId="4" borderId="41" xfId="6" applyNumberFormat="1" applyFont="1" applyFill="1" applyBorder="1" applyAlignment="1">
      <alignment horizontal="center" wrapText="1"/>
    </xf>
    <xf numFmtId="0" fontId="28" fillId="4" borderId="15" xfId="6" applyFont="1" applyFill="1" applyBorder="1"/>
    <xf numFmtId="4" fontId="28" fillId="4" borderId="11" xfId="6" applyNumberFormat="1" applyFont="1" applyFill="1" applyBorder="1" applyAlignment="1">
      <alignment horizontal="right" wrapText="1"/>
    </xf>
    <xf numFmtId="4" fontId="28" fillId="4" borderId="12" xfId="6" applyNumberFormat="1" applyFont="1" applyFill="1" applyBorder="1" applyAlignment="1">
      <alignment horizontal="right" wrapText="1"/>
    </xf>
    <xf numFmtId="0" fontId="29" fillId="4" borderId="16" xfId="6" applyFont="1" applyFill="1" applyBorder="1"/>
    <xf numFmtId="4" fontId="28" fillId="4" borderId="18" xfId="6" applyNumberFormat="1" applyFont="1" applyFill="1" applyBorder="1" applyAlignment="1">
      <alignment horizontal="right" wrapText="1"/>
    </xf>
    <xf numFmtId="0" fontId="28" fillId="4" borderId="16" xfId="6" applyFont="1" applyFill="1" applyBorder="1"/>
    <xf numFmtId="3" fontId="28" fillId="4" borderId="32" xfId="6" applyNumberFormat="1" applyFont="1" applyFill="1" applyBorder="1" applyAlignment="1">
      <alignment horizontal="left"/>
    </xf>
    <xf numFmtId="4" fontId="28" fillId="3" borderId="6" xfId="6" applyNumberFormat="1" applyFont="1" applyFill="1" applyBorder="1" applyAlignment="1">
      <alignment horizontal="right"/>
    </xf>
    <xf numFmtId="4" fontId="28" fillId="3" borderId="10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4" fontId="21" fillId="14" borderId="9" xfId="0" applyNumberFormat="1" applyFont="1" applyFill="1" applyBorder="1" applyAlignment="1">
      <alignment horizontal="center" vertical="center" wrapText="1"/>
    </xf>
    <xf numFmtId="4" fontId="8" fillId="11" borderId="23" xfId="0" applyNumberFormat="1" applyFont="1" applyFill="1" applyBorder="1" applyAlignment="1">
      <alignment horizontal="center" vertical="center" wrapText="1"/>
    </xf>
    <xf numFmtId="4" fontId="25" fillId="11" borderId="50" xfId="0" applyNumberFormat="1" applyFont="1" applyFill="1" applyBorder="1" applyAlignment="1">
      <alignment horizontal="center" vertical="center" wrapText="1"/>
    </xf>
    <xf numFmtId="4" fontId="25" fillId="12" borderId="30" xfId="0" applyNumberFormat="1" applyFont="1" applyFill="1" applyBorder="1" applyAlignment="1">
      <alignment horizontal="center" vertical="center" wrapText="1"/>
    </xf>
    <xf numFmtId="4" fontId="25" fillId="11" borderId="30" xfId="0" applyNumberFormat="1" applyFont="1" applyFill="1" applyBorder="1" applyAlignment="1">
      <alignment horizontal="center" vertical="center" wrapText="1"/>
    </xf>
    <xf numFmtId="4" fontId="25" fillId="11" borderId="12" xfId="0" applyNumberFormat="1" applyFont="1" applyFill="1" applyBorder="1" applyAlignment="1">
      <alignment horizontal="center" vertical="center" wrapText="1"/>
    </xf>
    <xf numFmtId="4" fontId="25" fillId="13" borderId="18" xfId="0" applyNumberFormat="1" applyFont="1" applyFill="1" applyBorder="1" applyAlignment="1">
      <alignment horizontal="center" vertical="center" wrapText="1"/>
    </xf>
    <xf numFmtId="4" fontId="25" fillId="12" borderId="18" xfId="0" applyNumberFormat="1" applyFont="1" applyFill="1" applyBorder="1" applyAlignment="1">
      <alignment horizontal="center" vertical="center" wrapText="1"/>
    </xf>
    <xf numFmtId="4" fontId="25" fillId="11" borderId="18" xfId="0" applyNumberFormat="1" applyFont="1" applyFill="1" applyBorder="1" applyAlignment="1">
      <alignment horizontal="center" vertical="center" wrapText="1"/>
    </xf>
    <xf numFmtId="4" fontId="25" fillId="12" borderId="10" xfId="0" applyNumberFormat="1" applyFont="1" applyFill="1" applyBorder="1" applyAlignment="1">
      <alignment horizontal="center" vertical="center" wrapText="1"/>
    </xf>
    <xf numFmtId="4" fontId="21" fillId="14" borderId="50" xfId="0" applyNumberFormat="1" applyFont="1" applyFill="1" applyBorder="1" applyAlignment="1">
      <alignment horizontal="center" vertical="center" wrapText="1"/>
    </xf>
    <xf numFmtId="4" fontId="26" fillId="12" borderId="18" xfId="0" applyNumberFormat="1" applyFont="1" applyFill="1" applyBorder="1" applyAlignment="1">
      <alignment horizontal="center" vertical="center" wrapText="1"/>
    </xf>
    <xf numFmtId="4" fontId="25" fillId="11" borderId="10" xfId="0" applyNumberFormat="1" applyFont="1" applyFill="1" applyBorder="1" applyAlignment="1">
      <alignment horizontal="center" vertical="center" wrapText="1"/>
    </xf>
    <xf numFmtId="3" fontId="29" fillId="4" borderId="17" xfId="6" applyNumberFormat="1" applyFont="1" applyFill="1" applyBorder="1" applyAlignment="1">
      <alignment horizontal="left"/>
    </xf>
    <xf numFmtId="3" fontId="29" fillId="4" borderId="51" xfId="6" applyNumberFormat="1" applyFont="1" applyFill="1" applyBorder="1" applyAlignment="1">
      <alignment horizontal="right"/>
    </xf>
    <xf numFmtId="0" fontId="30" fillId="4" borderId="17" xfId="6" applyNumberFormat="1" applyFont="1" applyFill="1" applyBorder="1" applyAlignment="1">
      <alignment horizontal="left"/>
    </xf>
    <xf numFmtId="3" fontId="31" fillId="4" borderId="51" xfId="6" applyNumberFormat="1" applyFont="1" applyFill="1" applyBorder="1" applyAlignment="1">
      <alignment horizontal="right"/>
    </xf>
    <xf numFmtId="0" fontId="28" fillId="0" borderId="17" xfId="6" applyFont="1" applyBorder="1" applyAlignment="1">
      <alignment wrapText="1"/>
    </xf>
    <xf numFmtId="3" fontId="28" fillId="0" borderId="51" xfId="6" applyNumberFormat="1" applyFont="1" applyBorder="1"/>
    <xf numFmtId="0" fontId="32" fillId="4" borderId="17" xfId="6" applyNumberFormat="1" applyFont="1" applyFill="1" applyBorder="1"/>
    <xf numFmtId="4" fontId="32" fillId="4" borderId="51" xfId="6" applyNumberFormat="1" applyFont="1" applyFill="1" applyBorder="1" applyAlignment="1">
      <alignment horizontal="right"/>
    </xf>
    <xf numFmtId="4" fontId="25" fillId="15" borderId="3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left"/>
    </xf>
    <xf numFmtId="3" fontId="19" fillId="0" borderId="0" xfId="0" applyNumberFormat="1" applyFont="1" applyAlignment="1">
      <alignment horizontal="center"/>
    </xf>
    <xf numFmtId="0" fontId="18" fillId="0" borderId="0" xfId="0" applyNumberFormat="1" applyFont="1" applyBorder="1" applyAlignment="1">
      <alignment horizontal="center"/>
    </xf>
    <xf numFmtId="0" fontId="8" fillId="9" borderId="24" xfId="0" applyNumberFormat="1" applyFont="1" applyFill="1" applyBorder="1" applyAlignment="1">
      <alignment horizontal="center"/>
    </xf>
    <xf numFmtId="0" fontId="8" fillId="9" borderId="25" xfId="0" applyNumberFormat="1" applyFont="1" applyFill="1" applyBorder="1" applyAlignment="1">
      <alignment horizontal="center"/>
    </xf>
    <xf numFmtId="0" fontId="8" fillId="9" borderId="34" xfId="0" applyNumberFormat="1" applyFont="1" applyFill="1" applyBorder="1" applyAlignment="1">
      <alignment horizontal="center"/>
    </xf>
    <xf numFmtId="0" fontId="8" fillId="9" borderId="17" xfId="0" applyNumberFormat="1" applyFont="1" applyFill="1" applyBorder="1" applyAlignment="1">
      <alignment horizontal="center"/>
    </xf>
    <xf numFmtId="0" fontId="8" fillId="9" borderId="0" xfId="0" applyNumberFormat="1" applyFont="1" applyFill="1" applyBorder="1" applyAlignment="1">
      <alignment horizontal="center"/>
    </xf>
    <xf numFmtId="0" fontId="8" fillId="9" borderId="35" xfId="0" applyNumberFormat="1" applyFont="1" applyFill="1" applyBorder="1" applyAlignment="1">
      <alignment horizontal="center"/>
    </xf>
    <xf numFmtId="0" fontId="8" fillId="9" borderId="26" xfId="0" applyNumberFormat="1" applyFont="1" applyFill="1" applyBorder="1" applyAlignment="1">
      <alignment horizontal="center"/>
    </xf>
    <xf numFmtId="0" fontId="8" fillId="9" borderId="27" xfId="0" applyNumberFormat="1" applyFont="1" applyFill="1" applyBorder="1" applyAlignment="1">
      <alignment horizontal="center"/>
    </xf>
    <xf numFmtId="0" fontId="8" fillId="9" borderId="36" xfId="0" applyNumberFormat="1" applyFont="1" applyFill="1" applyBorder="1" applyAlignment="1">
      <alignment horizontal="center"/>
    </xf>
    <xf numFmtId="165" fontId="8" fillId="9" borderId="8" xfId="0" applyNumberFormat="1" applyFont="1" applyFill="1" applyBorder="1" applyAlignment="1">
      <alignment horizontal="center"/>
    </xf>
    <xf numFmtId="165" fontId="8" fillId="9" borderId="5" xfId="0" applyNumberFormat="1" applyFont="1" applyFill="1" applyBorder="1" applyAlignment="1">
      <alignment horizontal="center"/>
    </xf>
    <xf numFmtId="165" fontId="8" fillId="9" borderId="29" xfId="0" applyNumberFormat="1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31" fillId="4" borderId="6" xfId="6" applyNumberFormat="1" applyFont="1" applyFill="1" applyBorder="1" applyAlignment="1">
      <alignment horizontal="center"/>
    </xf>
    <xf numFmtId="4" fontId="31" fillId="4" borderId="10" xfId="6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6" applyFont="1" applyAlignment="1">
      <alignment horizontal="center"/>
    </xf>
    <xf numFmtId="49" fontId="28" fillId="4" borderId="11" xfId="6" applyNumberFormat="1" applyFont="1" applyFill="1" applyBorder="1" applyAlignment="1">
      <alignment horizontal="center" wrapText="1"/>
    </xf>
    <xf numFmtId="49" fontId="28" fillId="4" borderId="12" xfId="6" applyNumberFormat="1" applyFont="1" applyFill="1" applyBorder="1" applyAlignment="1">
      <alignment horizontal="center" wrapText="1"/>
    </xf>
  </cellXfs>
  <cellStyles count="9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no" xfId="0" builtinId="0"/>
    <cellStyle name="Normalno 2" xfId="1" xr:uid="{00000000-0005-0000-0000-000007000000}"/>
    <cellStyle name="Normalno 2 2" xfId="6" xr:uid="{00000000-0005-0000-0000-000008000000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08"/>
  <sheetViews>
    <sheetView topLeftCell="A133" zoomScale="75" zoomScaleNormal="75" workbookViewId="0">
      <selection activeCell="E213" sqref="E213"/>
    </sheetView>
  </sheetViews>
  <sheetFormatPr defaultColWidth="19.42578125" defaultRowHeight="18.75" x14ac:dyDescent="0.3"/>
  <cols>
    <col min="1" max="1" width="36.28515625" style="26" customWidth="1"/>
    <col min="2" max="2" width="39.85546875" style="27" customWidth="1"/>
    <col min="3" max="3" width="23.140625" style="2" customWidth="1"/>
    <col min="4" max="4" width="23.140625" style="1" customWidth="1"/>
    <col min="5" max="5" width="20" style="1" bestFit="1" customWidth="1"/>
    <col min="6" max="6" width="19.7109375" style="1" bestFit="1" customWidth="1"/>
    <col min="7" max="7" width="19" style="1" customWidth="1"/>
    <col min="8" max="9" width="19.7109375" style="1" bestFit="1" customWidth="1"/>
    <col min="10" max="10" width="19.7109375" style="1" customWidth="1"/>
    <col min="11" max="12" width="19.7109375" style="1" bestFit="1" customWidth="1"/>
    <col min="13" max="14" width="20" style="1" customWidth="1"/>
    <col min="15" max="15" width="19.7109375" style="1" bestFit="1" customWidth="1"/>
    <col min="16" max="16" width="19.5703125" style="1" bestFit="1" customWidth="1"/>
    <col min="17" max="63" width="19.42578125" style="38"/>
    <col min="64" max="16384" width="19.42578125" style="1"/>
  </cols>
  <sheetData>
    <row r="1" spans="1:17" ht="15.75" customHeight="1" thickBot="1" x14ac:dyDescent="0.35">
      <c r="A1" s="311" t="s">
        <v>66</v>
      </c>
      <c r="B1" s="312"/>
      <c r="C1" s="312"/>
      <c r="O1" s="309" t="s">
        <v>12</v>
      </c>
      <c r="P1" s="310"/>
      <c r="Q1" s="73"/>
    </row>
    <row r="2" spans="1:17" ht="20.25" customHeight="1" x14ac:dyDescent="0.3">
      <c r="A2" s="316" t="s">
        <v>217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156"/>
      <c r="O2" s="3"/>
      <c r="P2" s="3"/>
      <c r="Q2" s="73"/>
    </row>
    <row r="3" spans="1:17" ht="20.25" customHeight="1" x14ac:dyDescent="0.3">
      <c r="A3" s="4"/>
      <c r="B3" s="315"/>
      <c r="C3" s="315"/>
      <c r="D3" s="315"/>
      <c r="E3" s="315"/>
      <c r="F3" s="315"/>
      <c r="G3" s="315"/>
      <c r="H3" s="5"/>
      <c r="I3" s="3"/>
      <c r="J3" s="270"/>
      <c r="K3" s="3"/>
      <c r="L3" s="3"/>
      <c r="M3" s="3"/>
      <c r="N3" s="156"/>
      <c r="O3" s="3"/>
      <c r="P3" s="3"/>
      <c r="Q3" s="73"/>
    </row>
    <row r="4" spans="1:17" ht="18" customHeight="1" x14ac:dyDescent="0.3">
      <c r="A4" s="6" t="s">
        <v>13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7" ht="22.5" customHeight="1" x14ac:dyDescent="0.3">
      <c r="A5" s="11" t="s">
        <v>66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7" ht="16.5" customHeight="1" thickBot="1" x14ac:dyDescent="0.35">
      <c r="A6" s="15"/>
      <c r="B6" s="9"/>
      <c r="C6" s="10"/>
      <c r="D6" s="14"/>
      <c r="E6" s="14"/>
      <c r="F6" s="14"/>
      <c r="G6" s="14"/>
      <c r="H6" s="14"/>
      <c r="I6" s="14"/>
      <c r="J6" s="14"/>
      <c r="K6" s="9"/>
      <c r="L6" s="9"/>
      <c r="M6" s="9"/>
      <c r="N6" s="9"/>
    </row>
    <row r="7" spans="1:17" ht="36.75" customHeight="1" thickBot="1" x14ac:dyDescent="0.35">
      <c r="A7" s="97" t="s">
        <v>14</v>
      </c>
      <c r="B7" s="98" t="s">
        <v>187</v>
      </c>
      <c r="C7" s="99" t="s">
        <v>159</v>
      </c>
      <c r="D7" s="133" t="s">
        <v>188</v>
      </c>
      <c r="E7" s="104" t="s">
        <v>73</v>
      </c>
      <c r="F7" s="103"/>
      <c r="G7" s="103"/>
      <c r="H7" s="103"/>
      <c r="I7" s="103"/>
      <c r="J7" s="103"/>
      <c r="K7" s="16"/>
      <c r="L7" s="313"/>
      <c r="M7" s="313"/>
      <c r="N7" s="313"/>
      <c r="O7" s="313"/>
      <c r="P7" s="313"/>
    </row>
    <row r="8" spans="1:17" ht="19.5" customHeight="1" x14ac:dyDescent="0.3">
      <c r="A8" s="100" t="s">
        <v>9</v>
      </c>
      <c r="B8" s="101">
        <f>D194+E194+F194</f>
        <v>1044593</v>
      </c>
      <c r="C8" s="101">
        <v>1042645</v>
      </c>
      <c r="D8" s="115">
        <v>1038500</v>
      </c>
      <c r="E8" s="104"/>
      <c r="F8" s="103"/>
      <c r="G8" s="103"/>
      <c r="H8" s="103"/>
      <c r="I8" s="103"/>
      <c r="J8" s="103"/>
      <c r="K8" s="18"/>
      <c r="L8" s="314"/>
      <c r="M8" s="314"/>
      <c r="N8" s="314"/>
      <c r="O8" s="314"/>
      <c r="P8" s="314"/>
    </row>
    <row r="9" spans="1:17" ht="36.75" customHeight="1" x14ac:dyDescent="0.3">
      <c r="A9" s="75" t="s">
        <v>59</v>
      </c>
      <c r="B9" s="17">
        <v>0</v>
      </c>
      <c r="C9" s="17">
        <v>0</v>
      </c>
      <c r="D9" s="116">
        <v>0</v>
      </c>
      <c r="E9" s="104" t="s">
        <v>148</v>
      </c>
      <c r="F9" s="103"/>
      <c r="G9" s="103"/>
      <c r="H9" s="103"/>
      <c r="I9" s="103"/>
      <c r="J9" s="103"/>
      <c r="K9" s="19"/>
      <c r="L9" s="314"/>
      <c r="M9" s="314"/>
      <c r="N9" s="314"/>
      <c r="O9" s="314"/>
      <c r="P9" s="314"/>
    </row>
    <row r="10" spans="1:17" ht="21" customHeight="1" x14ac:dyDescent="0.3">
      <c r="A10" s="75" t="s">
        <v>147</v>
      </c>
      <c r="B10" s="17">
        <f>G194-30000</f>
        <v>649300</v>
      </c>
      <c r="C10" s="17">
        <f>B10</f>
        <v>649300</v>
      </c>
      <c r="D10" s="116">
        <f>C10</f>
        <v>649300</v>
      </c>
      <c r="E10" s="108"/>
      <c r="F10" s="102"/>
      <c r="G10" s="102"/>
      <c r="H10" s="102"/>
      <c r="I10" s="102"/>
      <c r="J10" s="269"/>
      <c r="K10" s="19"/>
      <c r="L10" s="20"/>
      <c r="M10" s="20"/>
      <c r="N10" s="155"/>
      <c r="O10" s="20"/>
      <c r="P10" s="20"/>
    </row>
    <row r="11" spans="1:17" ht="34.5" customHeight="1" x14ac:dyDescent="0.3">
      <c r="A11" s="76" t="s">
        <v>8</v>
      </c>
      <c r="B11" s="21">
        <v>0</v>
      </c>
      <c r="C11" s="21">
        <v>0</v>
      </c>
      <c r="D11" s="117">
        <v>0</v>
      </c>
      <c r="E11" s="104" t="s">
        <v>74</v>
      </c>
      <c r="F11" s="103"/>
      <c r="G11" s="103"/>
      <c r="H11" s="103"/>
      <c r="I11" s="103"/>
      <c r="J11" s="103"/>
      <c r="K11" s="19"/>
      <c r="L11" s="314"/>
      <c r="M11" s="314"/>
      <c r="N11" s="314"/>
      <c r="O11" s="314"/>
      <c r="P11" s="314"/>
    </row>
    <row r="12" spans="1:17" x14ac:dyDescent="0.3">
      <c r="A12" s="77" t="s">
        <v>1</v>
      </c>
      <c r="B12" s="17">
        <v>0</v>
      </c>
      <c r="C12" s="17">
        <v>0</v>
      </c>
      <c r="D12" s="116">
        <v>0</v>
      </c>
      <c r="E12" s="105" t="s">
        <v>75</v>
      </c>
      <c r="F12" s="106"/>
      <c r="G12" s="106"/>
      <c r="H12" s="106"/>
      <c r="I12" s="106"/>
      <c r="J12" s="106"/>
      <c r="K12" s="22"/>
      <c r="L12" s="294"/>
      <c r="M12" s="294"/>
      <c r="N12" s="294"/>
      <c r="O12" s="294"/>
      <c r="P12" s="294"/>
    </row>
    <row r="13" spans="1:17" x14ac:dyDescent="0.3">
      <c r="A13" s="77" t="s">
        <v>11</v>
      </c>
      <c r="B13" s="17">
        <f>I194+J194</f>
        <v>8639225.5500000007</v>
      </c>
      <c r="C13" s="17">
        <v>8636595.75</v>
      </c>
      <c r="D13" s="116">
        <v>8631000</v>
      </c>
      <c r="E13" s="107"/>
      <c r="F13" s="9"/>
      <c r="G13" s="23"/>
      <c r="H13" s="23"/>
      <c r="I13" s="9"/>
      <c r="J13" s="9"/>
      <c r="K13" s="9"/>
      <c r="L13" s="9"/>
      <c r="M13" s="9"/>
      <c r="N13" s="9"/>
    </row>
    <row r="14" spans="1:17" x14ac:dyDescent="0.3">
      <c r="A14" s="77" t="s">
        <v>184</v>
      </c>
      <c r="B14" s="17">
        <f>N194</f>
        <v>46611.45</v>
      </c>
      <c r="C14" s="17">
        <v>31709.25</v>
      </c>
      <c r="D14" s="116">
        <v>0</v>
      </c>
      <c r="E14" s="107"/>
      <c r="F14" s="9"/>
      <c r="G14" s="23"/>
      <c r="H14" s="23"/>
      <c r="I14" s="9"/>
      <c r="J14" s="9"/>
      <c r="K14" s="9"/>
      <c r="L14" s="9"/>
      <c r="M14" s="9"/>
      <c r="N14" s="9"/>
    </row>
    <row r="15" spans="1:17" ht="19.5" thickBot="1" x14ac:dyDescent="0.35">
      <c r="A15" s="157" t="s">
        <v>186</v>
      </c>
      <c r="B15" s="158">
        <v>0</v>
      </c>
      <c r="C15" s="158">
        <v>0</v>
      </c>
      <c r="D15" s="159">
        <v>0</v>
      </c>
      <c r="E15" s="107"/>
      <c r="F15" s="9"/>
      <c r="G15" s="23"/>
      <c r="H15" s="23"/>
      <c r="I15" s="9"/>
      <c r="J15" s="9"/>
      <c r="K15" s="9"/>
      <c r="L15" s="9"/>
      <c r="M15" s="9"/>
      <c r="N15" s="9"/>
    </row>
    <row r="16" spans="1:17" ht="19.5" thickBot="1" x14ac:dyDescent="0.35">
      <c r="A16" s="248" t="s">
        <v>15</v>
      </c>
      <c r="B16" s="249">
        <f>SUM(B8:B15)</f>
        <v>10379730</v>
      </c>
      <c r="C16" s="249">
        <f>SUM(C8:C15)</f>
        <v>10360250</v>
      </c>
      <c r="D16" s="250">
        <f>SUM(D8:D15)</f>
        <v>10318800</v>
      </c>
      <c r="E16" s="107"/>
      <c r="F16" s="9"/>
      <c r="G16" s="25"/>
      <c r="H16" s="25"/>
      <c r="I16" s="9"/>
      <c r="J16" s="9"/>
      <c r="K16" s="9"/>
      <c r="L16" s="9"/>
      <c r="M16" s="9"/>
      <c r="N16" s="9"/>
    </row>
    <row r="17" spans="1:63" ht="23.25" customHeight="1" x14ac:dyDescent="0.3">
      <c r="A17" s="254" t="s">
        <v>172</v>
      </c>
      <c r="B17" s="255">
        <v>30000</v>
      </c>
      <c r="C17" s="255">
        <v>30000</v>
      </c>
      <c r="D17" s="256">
        <v>30000</v>
      </c>
      <c r="L17" s="9"/>
      <c r="M17" s="9"/>
      <c r="N17" s="9"/>
    </row>
    <row r="18" spans="1:63" ht="22.5" customHeight="1" thickBot="1" x14ac:dyDescent="0.35">
      <c r="A18" s="251" t="s">
        <v>15</v>
      </c>
      <c r="B18" s="252">
        <f>SUM(B16:B17)</f>
        <v>10409730</v>
      </c>
      <c r="C18" s="252">
        <f>SUM(C16:C17)</f>
        <v>10390250</v>
      </c>
      <c r="D18" s="253">
        <f>D16+D17</f>
        <v>10348800</v>
      </c>
      <c r="L18" s="9"/>
      <c r="M18" s="9"/>
      <c r="N18" s="9"/>
    </row>
    <row r="19" spans="1:63" ht="30.75" customHeight="1" x14ac:dyDescent="0.3">
      <c r="B19" s="2"/>
      <c r="L19" s="9"/>
      <c r="M19" s="9"/>
      <c r="N19" s="9"/>
    </row>
    <row r="20" spans="1:63" s="28" customFormat="1" ht="21.75" customHeight="1" thickBot="1" x14ac:dyDescent="0.35">
      <c r="A20" s="30" t="s">
        <v>16</v>
      </c>
      <c r="B20" s="31"/>
      <c r="C20" s="10"/>
      <c r="D20" s="12"/>
      <c r="E20" s="12"/>
      <c r="F20" s="12"/>
      <c r="G20" s="12"/>
      <c r="H20" s="12"/>
      <c r="I20" s="9"/>
      <c r="J20" s="9"/>
      <c r="K20" s="9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</row>
    <row r="21" spans="1:63" ht="114" customHeight="1" thickBot="1" x14ac:dyDescent="0.35">
      <c r="A21" s="32" t="s">
        <v>17</v>
      </c>
      <c r="B21" s="33" t="s">
        <v>0</v>
      </c>
      <c r="C21" s="34" t="s">
        <v>189</v>
      </c>
      <c r="D21" s="35" t="s">
        <v>69</v>
      </c>
      <c r="E21" s="35" t="s">
        <v>70</v>
      </c>
      <c r="F21" s="35" t="s">
        <v>68</v>
      </c>
      <c r="G21" s="35" t="s">
        <v>67</v>
      </c>
      <c r="H21" s="35" t="s">
        <v>8</v>
      </c>
      <c r="I21" s="35" t="s">
        <v>213</v>
      </c>
      <c r="J21" s="35" t="s">
        <v>214</v>
      </c>
      <c r="K21" s="35" t="s">
        <v>1</v>
      </c>
      <c r="L21" s="35" t="s">
        <v>151</v>
      </c>
      <c r="M21" s="35" t="s">
        <v>24</v>
      </c>
      <c r="N21" s="35" t="s">
        <v>184</v>
      </c>
      <c r="O21" s="36" t="s">
        <v>160</v>
      </c>
      <c r="P21" s="37" t="s">
        <v>212</v>
      </c>
    </row>
    <row r="22" spans="1:63" ht="19.5" thickBot="1" x14ac:dyDescent="0.35">
      <c r="A22" s="118">
        <v>3</v>
      </c>
      <c r="B22" s="119"/>
      <c r="C22" s="203">
        <v>10254730</v>
      </c>
      <c r="D22" s="160">
        <f>D39+D151</f>
        <v>630000</v>
      </c>
      <c r="E22" s="181">
        <f>E23+E39</f>
        <v>369593</v>
      </c>
      <c r="F22" s="121">
        <f>F23</f>
        <v>20000</v>
      </c>
      <c r="G22" s="187">
        <f>G39+G151+G161</f>
        <v>553300</v>
      </c>
      <c r="H22" s="120">
        <v>0</v>
      </c>
      <c r="I22" s="181">
        <f>I23+I39+I151</f>
        <v>8627000</v>
      </c>
      <c r="J22" s="181">
        <f>J23+J39</f>
        <v>8225.5499999999993</v>
      </c>
      <c r="K22" s="120">
        <v>0</v>
      </c>
      <c r="L22" s="120">
        <v>0</v>
      </c>
      <c r="M22" s="120">
        <v>0</v>
      </c>
      <c r="N22" s="181">
        <f>N23+N39</f>
        <v>46611.45</v>
      </c>
      <c r="O22" s="203">
        <f>O23+O39+O151+O161</f>
        <v>10235250</v>
      </c>
      <c r="P22" s="271">
        <f>P23+P39+P151+P161</f>
        <v>10193800</v>
      </c>
    </row>
    <row r="23" spans="1:63" ht="19.5" thickBot="1" x14ac:dyDescent="0.35">
      <c r="A23" s="94">
        <v>31</v>
      </c>
      <c r="B23" s="95" t="s">
        <v>7</v>
      </c>
      <c r="C23" s="204">
        <v>8485930</v>
      </c>
      <c r="D23" s="161">
        <v>0</v>
      </c>
      <c r="E23" s="161">
        <f>E24+E29+E35</f>
        <v>5793</v>
      </c>
      <c r="F23" s="96">
        <f>F29</f>
        <v>20000</v>
      </c>
      <c r="G23" s="188">
        <v>0</v>
      </c>
      <c r="H23" s="161">
        <v>0</v>
      </c>
      <c r="I23" s="161">
        <f>I24+I29+I35</f>
        <v>8408000</v>
      </c>
      <c r="J23" s="161">
        <f>J24+J29+J35</f>
        <v>7820.55</v>
      </c>
      <c r="K23" s="161">
        <v>0</v>
      </c>
      <c r="L23" s="161">
        <v>0</v>
      </c>
      <c r="M23" s="161">
        <v>0</v>
      </c>
      <c r="N23" s="161">
        <f>N24+N29+N35</f>
        <v>44316.45</v>
      </c>
      <c r="O23" s="204">
        <f>O24+O29+O35</f>
        <v>8467450</v>
      </c>
      <c r="P23" s="272">
        <f>P24+P29+P35</f>
        <v>8428000</v>
      </c>
    </row>
    <row r="24" spans="1:63" s="40" customFormat="1" x14ac:dyDescent="0.3">
      <c r="A24" s="122">
        <v>311</v>
      </c>
      <c r="B24" s="39" t="s">
        <v>20</v>
      </c>
      <c r="C24" s="205">
        <v>6592000</v>
      </c>
      <c r="D24" s="162">
        <v>0</v>
      </c>
      <c r="E24" s="162">
        <f>E25</f>
        <v>4200</v>
      </c>
      <c r="F24" s="93">
        <v>0</v>
      </c>
      <c r="G24" s="189">
        <v>0</v>
      </c>
      <c r="H24" s="162">
        <v>0</v>
      </c>
      <c r="I24" s="162">
        <f>I25+I26+I27+I28</f>
        <v>6550000</v>
      </c>
      <c r="J24" s="162">
        <f>J25</f>
        <v>5670</v>
      </c>
      <c r="K24" s="162">
        <v>0</v>
      </c>
      <c r="L24" s="162">
        <v>0</v>
      </c>
      <c r="M24" s="162">
        <v>0</v>
      </c>
      <c r="N24" s="162">
        <f>N25</f>
        <v>32130</v>
      </c>
      <c r="O24" s="205">
        <f>O25+O26+O27+O28</f>
        <v>6580000</v>
      </c>
      <c r="P24" s="273">
        <f>P25+P26+P27+P28</f>
        <v>6550000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</row>
    <row r="25" spans="1:63" x14ac:dyDescent="0.3">
      <c r="A25" s="123">
        <v>31111</v>
      </c>
      <c r="B25" s="42" t="s">
        <v>29</v>
      </c>
      <c r="C25" s="206">
        <v>6042000</v>
      </c>
      <c r="D25" s="79">
        <v>0</v>
      </c>
      <c r="E25" s="79">
        <v>4200</v>
      </c>
      <c r="F25" s="90">
        <v>0</v>
      </c>
      <c r="G25" s="90">
        <v>0</v>
      </c>
      <c r="H25" s="79">
        <v>0</v>
      </c>
      <c r="I25" s="79">
        <v>6000000</v>
      </c>
      <c r="J25" s="79">
        <v>5670</v>
      </c>
      <c r="K25" s="79">
        <v>0</v>
      </c>
      <c r="L25" s="79">
        <v>0</v>
      </c>
      <c r="M25" s="79">
        <v>0</v>
      </c>
      <c r="N25" s="80">
        <v>32130</v>
      </c>
      <c r="O25" s="292">
        <f>C25-12000</f>
        <v>6030000</v>
      </c>
      <c r="P25" s="274">
        <f>O25-30000</f>
        <v>6000000</v>
      </c>
    </row>
    <row r="26" spans="1:63" x14ac:dyDescent="0.3">
      <c r="A26" s="123">
        <v>31113</v>
      </c>
      <c r="B26" s="42" t="s">
        <v>173</v>
      </c>
      <c r="C26" s="206">
        <v>100000</v>
      </c>
      <c r="D26" s="79">
        <v>0</v>
      </c>
      <c r="E26" s="79">
        <v>0</v>
      </c>
      <c r="F26" s="90">
        <v>0</v>
      </c>
      <c r="G26" s="90">
        <v>0</v>
      </c>
      <c r="H26" s="79">
        <v>0</v>
      </c>
      <c r="I26" s="79">
        <v>100000</v>
      </c>
      <c r="J26" s="79">
        <v>0</v>
      </c>
      <c r="K26" s="79">
        <v>0</v>
      </c>
      <c r="L26" s="79">
        <v>0</v>
      </c>
      <c r="M26" s="79">
        <v>0</v>
      </c>
      <c r="N26" s="80">
        <v>0</v>
      </c>
      <c r="O26" s="292">
        <v>100000</v>
      </c>
      <c r="P26" s="274">
        <f>O26</f>
        <v>100000</v>
      </c>
    </row>
    <row r="27" spans="1:63" x14ac:dyDescent="0.3">
      <c r="A27" s="123">
        <v>31131</v>
      </c>
      <c r="B27" s="42" t="s">
        <v>174</v>
      </c>
      <c r="C27" s="206">
        <v>300000</v>
      </c>
      <c r="D27" s="79">
        <v>0</v>
      </c>
      <c r="E27" s="79">
        <v>0</v>
      </c>
      <c r="F27" s="90">
        <v>0</v>
      </c>
      <c r="G27" s="90">
        <v>0</v>
      </c>
      <c r="H27" s="79">
        <v>0</v>
      </c>
      <c r="I27" s="79">
        <v>300000</v>
      </c>
      <c r="J27" s="79">
        <v>0</v>
      </c>
      <c r="K27" s="79">
        <v>0</v>
      </c>
      <c r="L27" s="79">
        <v>0</v>
      </c>
      <c r="M27" s="79">
        <v>0</v>
      </c>
      <c r="N27" s="80">
        <v>0</v>
      </c>
      <c r="O27" s="292">
        <v>300000</v>
      </c>
      <c r="P27" s="274">
        <f>O27</f>
        <v>300000</v>
      </c>
    </row>
    <row r="28" spans="1:63" x14ac:dyDescent="0.3">
      <c r="A28" s="123">
        <v>31141</v>
      </c>
      <c r="B28" s="42" t="s">
        <v>175</v>
      </c>
      <c r="C28" s="206">
        <v>150000</v>
      </c>
      <c r="D28" s="79">
        <v>0</v>
      </c>
      <c r="E28" s="79">
        <v>0</v>
      </c>
      <c r="F28" s="90">
        <v>0</v>
      </c>
      <c r="G28" s="90">
        <v>0</v>
      </c>
      <c r="H28" s="79">
        <v>0</v>
      </c>
      <c r="I28" s="79">
        <v>150000</v>
      </c>
      <c r="J28" s="79">
        <v>0</v>
      </c>
      <c r="K28" s="79">
        <v>0</v>
      </c>
      <c r="L28" s="79">
        <v>0</v>
      </c>
      <c r="M28" s="79">
        <v>0</v>
      </c>
      <c r="N28" s="80">
        <v>0</v>
      </c>
      <c r="O28" s="206">
        <v>150000</v>
      </c>
      <c r="P28" s="274">
        <f>O28</f>
        <v>150000</v>
      </c>
    </row>
    <row r="29" spans="1:63" s="40" customFormat="1" x14ac:dyDescent="0.3">
      <c r="A29" s="124">
        <v>312</v>
      </c>
      <c r="B29" s="43" t="s">
        <v>18</v>
      </c>
      <c r="C29" s="207">
        <v>379000</v>
      </c>
      <c r="D29" s="163">
        <v>0</v>
      </c>
      <c r="E29" s="163">
        <f>E30+E33+E34</f>
        <v>900</v>
      </c>
      <c r="F29" s="91">
        <f>F30</f>
        <v>20000</v>
      </c>
      <c r="G29" s="178">
        <v>0</v>
      </c>
      <c r="H29" s="163">
        <v>0</v>
      </c>
      <c r="I29" s="163">
        <f>I30+I31+I32+I33+I34</f>
        <v>350000</v>
      </c>
      <c r="J29" s="163">
        <f>J30+J33+J34</f>
        <v>1215</v>
      </c>
      <c r="K29" s="163">
        <v>0</v>
      </c>
      <c r="L29" s="163">
        <v>0</v>
      </c>
      <c r="M29" s="163">
        <v>0</v>
      </c>
      <c r="N29" s="164">
        <f>N30+N33+N34</f>
        <v>6885</v>
      </c>
      <c r="O29" s="207">
        <f>O30+O31+O32+O33+O34</f>
        <v>374500</v>
      </c>
      <c r="P29" s="275">
        <f>P30+P31+P32+P33+P34</f>
        <v>370000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</row>
    <row r="30" spans="1:63" x14ac:dyDescent="0.3">
      <c r="A30" s="125">
        <v>31212</v>
      </c>
      <c r="B30" s="44" t="s">
        <v>209</v>
      </c>
      <c r="C30" s="206">
        <v>92500</v>
      </c>
      <c r="D30" s="80">
        <v>0</v>
      </c>
      <c r="E30" s="80">
        <v>250</v>
      </c>
      <c r="F30" s="92">
        <v>20000</v>
      </c>
      <c r="G30" s="92">
        <v>0</v>
      </c>
      <c r="H30" s="80">
        <v>0</v>
      </c>
      <c r="I30" s="80">
        <v>70000</v>
      </c>
      <c r="J30" s="80">
        <v>337.5</v>
      </c>
      <c r="K30" s="80">
        <v>0</v>
      </c>
      <c r="L30" s="80">
        <v>0</v>
      </c>
      <c r="M30" s="80">
        <v>0</v>
      </c>
      <c r="N30" s="80">
        <v>1912.5</v>
      </c>
      <c r="O30" s="292">
        <f>C30-2500</f>
        <v>90000</v>
      </c>
      <c r="P30" s="274">
        <f>O30</f>
        <v>90000</v>
      </c>
    </row>
    <row r="31" spans="1:63" x14ac:dyDescent="0.3">
      <c r="A31" s="125">
        <v>31213</v>
      </c>
      <c r="B31" s="44" t="s">
        <v>216</v>
      </c>
      <c r="C31" s="206">
        <v>60000</v>
      </c>
      <c r="D31" s="80">
        <v>0</v>
      </c>
      <c r="E31" s="80">
        <v>0</v>
      </c>
      <c r="F31" s="92">
        <v>0</v>
      </c>
      <c r="G31" s="92">
        <v>0</v>
      </c>
      <c r="H31" s="80">
        <v>0</v>
      </c>
      <c r="I31" s="80">
        <v>60000</v>
      </c>
      <c r="J31" s="80">
        <v>0</v>
      </c>
      <c r="K31" s="80">
        <v>0</v>
      </c>
      <c r="L31" s="80">
        <v>0</v>
      </c>
      <c r="M31" s="80">
        <v>0</v>
      </c>
      <c r="N31" s="80">
        <v>0</v>
      </c>
      <c r="O31" s="292">
        <v>60000</v>
      </c>
      <c r="P31" s="274">
        <f>O31</f>
        <v>60000</v>
      </c>
    </row>
    <row r="32" spans="1:63" x14ac:dyDescent="0.3">
      <c r="A32" s="125">
        <v>31215</v>
      </c>
      <c r="B32" s="44" t="s">
        <v>215</v>
      </c>
      <c r="C32" s="206">
        <v>30000</v>
      </c>
      <c r="D32" s="80">
        <v>0</v>
      </c>
      <c r="E32" s="80">
        <v>0</v>
      </c>
      <c r="F32" s="92">
        <v>0</v>
      </c>
      <c r="G32" s="92">
        <v>0</v>
      </c>
      <c r="H32" s="80">
        <v>0</v>
      </c>
      <c r="I32" s="80">
        <v>30000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292">
        <v>30000</v>
      </c>
      <c r="P32" s="274">
        <f>O32</f>
        <v>30000</v>
      </c>
    </row>
    <row r="33" spans="1:63" x14ac:dyDescent="0.3">
      <c r="A33" s="125">
        <v>31216</v>
      </c>
      <c r="B33" s="44" t="s">
        <v>211</v>
      </c>
      <c r="C33" s="206">
        <v>152500</v>
      </c>
      <c r="D33" s="80">
        <v>0</v>
      </c>
      <c r="E33" s="80">
        <v>250</v>
      </c>
      <c r="F33" s="92">
        <v>0</v>
      </c>
      <c r="G33" s="92">
        <v>0</v>
      </c>
      <c r="H33" s="80">
        <v>0</v>
      </c>
      <c r="I33" s="80">
        <v>150000</v>
      </c>
      <c r="J33" s="80">
        <v>337.5</v>
      </c>
      <c r="K33" s="80">
        <v>0</v>
      </c>
      <c r="L33" s="80">
        <v>0</v>
      </c>
      <c r="M33" s="80">
        <v>0</v>
      </c>
      <c r="N33" s="80">
        <v>1912.5</v>
      </c>
      <c r="O33" s="292">
        <f>C33</f>
        <v>152500</v>
      </c>
      <c r="P33" s="274">
        <f>O33-2500</f>
        <v>150000</v>
      </c>
    </row>
    <row r="34" spans="1:63" x14ac:dyDescent="0.3">
      <c r="A34" s="125">
        <v>31219</v>
      </c>
      <c r="B34" s="44" t="s">
        <v>210</v>
      </c>
      <c r="C34" s="206">
        <v>44000</v>
      </c>
      <c r="D34" s="80">
        <v>0</v>
      </c>
      <c r="E34" s="80">
        <v>400</v>
      </c>
      <c r="F34" s="92">
        <v>0</v>
      </c>
      <c r="G34" s="92">
        <v>0</v>
      </c>
      <c r="H34" s="80">
        <v>0</v>
      </c>
      <c r="I34" s="80">
        <v>40000</v>
      </c>
      <c r="J34" s="80">
        <v>540</v>
      </c>
      <c r="K34" s="80">
        <v>0</v>
      </c>
      <c r="L34" s="80">
        <v>0</v>
      </c>
      <c r="M34" s="80">
        <v>0</v>
      </c>
      <c r="N34" s="80">
        <v>3060</v>
      </c>
      <c r="O34" s="292">
        <f>44000-2000</f>
        <v>42000</v>
      </c>
      <c r="P34" s="274">
        <f>O34-2000</f>
        <v>40000</v>
      </c>
    </row>
    <row r="35" spans="1:63" s="40" customFormat="1" x14ac:dyDescent="0.3">
      <c r="A35" s="126">
        <v>313</v>
      </c>
      <c r="B35" s="45" t="s">
        <v>26</v>
      </c>
      <c r="C35" s="207">
        <v>1514930</v>
      </c>
      <c r="D35" s="164">
        <v>0</v>
      </c>
      <c r="E35" s="164">
        <f>E36</f>
        <v>693</v>
      </c>
      <c r="F35" s="78">
        <v>0</v>
      </c>
      <c r="G35" s="173">
        <v>0</v>
      </c>
      <c r="H35" s="164">
        <v>0</v>
      </c>
      <c r="I35" s="164">
        <f>I36+I37+I38</f>
        <v>1508000</v>
      </c>
      <c r="J35" s="164">
        <f>J36</f>
        <v>935.55</v>
      </c>
      <c r="K35" s="164">
        <v>0</v>
      </c>
      <c r="L35" s="164">
        <v>0</v>
      </c>
      <c r="M35" s="164">
        <v>0</v>
      </c>
      <c r="N35" s="164">
        <f>N36</f>
        <v>5301.45</v>
      </c>
      <c r="O35" s="207">
        <f>O36+O37+O38</f>
        <v>1512950</v>
      </c>
      <c r="P35" s="275">
        <f>P36+P37+P38</f>
        <v>1508000</v>
      </c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</row>
    <row r="36" spans="1:63" s="38" customFormat="1" x14ac:dyDescent="0.3">
      <c r="A36" s="130">
        <v>31321</v>
      </c>
      <c r="B36" s="44" t="s">
        <v>30</v>
      </c>
      <c r="C36" s="206">
        <v>1506930</v>
      </c>
      <c r="D36" s="80">
        <v>0</v>
      </c>
      <c r="E36" s="80">
        <v>693</v>
      </c>
      <c r="F36" s="80">
        <v>0</v>
      </c>
      <c r="G36" s="92">
        <v>0</v>
      </c>
      <c r="H36" s="80">
        <v>0</v>
      </c>
      <c r="I36" s="80">
        <v>1500000</v>
      </c>
      <c r="J36" s="80">
        <v>935.55</v>
      </c>
      <c r="K36" s="80">
        <v>0</v>
      </c>
      <c r="L36" s="80">
        <v>0</v>
      </c>
      <c r="M36" s="80">
        <v>0</v>
      </c>
      <c r="N36" s="80">
        <v>5301.45</v>
      </c>
      <c r="O36" s="292">
        <f>C36-1980</f>
        <v>1504950</v>
      </c>
      <c r="P36" s="274">
        <f>O36-4950</f>
        <v>1500000</v>
      </c>
    </row>
    <row r="37" spans="1:63" s="38" customFormat="1" x14ac:dyDescent="0.3">
      <c r="A37" s="130">
        <v>31322</v>
      </c>
      <c r="B37" s="146" t="s">
        <v>176</v>
      </c>
      <c r="C37" s="206">
        <v>5000</v>
      </c>
      <c r="D37" s="165">
        <v>0</v>
      </c>
      <c r="E37" s="165">
        <v>0</v>
      </c>
      <c r="F37" s="147">
        <v>0</v>
      </c>
      <c r="G37" s="174">
        <v>0</v>
      </c>
      <c r="H37" s="165">
        <v>0</v>
      </c>
      <c r="I37" s="165">
        <v>5000</v>
      </c>
      <c r="J37" s="165">
        <v>0</v>
      </c>
      <c r="K37" s="165">
        <v>0</v>
      </c>
      <c r="L37" s="165">
        <v>0</v>
      </c>
      <c r="M37" s="165">
        <v>0</v>
      </c>
      <c r="N37" s="165">
        <v>0</v>
      </c>
      <c r="O37" s="206">
        <v>5000</v>
      </c>
      <c r="P37" s="274">
        <v>5000</v>
      </c>
    </row>
    <row r="38" spans="1:63" x14ac:dyDescent="0.3">
      <c r="A38" s="125">
        <v>31332</v>
      </c>
      <c r="B38" s="44" t="s">
        <v>177</v>
      </c>
      <c r="C38" s="206">
        <v>3000</v>
      </c>
      <c r="D38" s="165">
        <v>0</v>
      </c>
      <c r="E38" s="165">
        <v>0</v>
      </c>
      <c r="F38" s="147">
        <v>0</v>
      </c>
      <c r="G38" s="174">
        <v>0</v>
      </c>
      <c r="H38" s="165">
        <v>0</v>
      </c>
      <c r="I38" s="165">
        <v>3000</v>
      </c>
      <c r="J38" s="165">
        <v>0</v>
      </c>
      <c r="K38" s="165">
        <v>0</v>
      </c>
      <c r="L38" s="165">
        <v>0</v>
      </c>
      <c r="M38" s="165">
        <v>0</v>
      </c>
      <c r="N38" s="165">
        <v>0</v>
      </c>
      <c r="O38" s="206">
        <v>3000</v>
      </c>
      <c r="P38" s="274">
        <v>3000</v>
      </c>
    </row>
    <row r="39" spans="1:63" ht="19.5" thickBot="1" x14ac:dyDescent="0.35">
      <c r="A39" s="126">
        <v>32</v>
      </c>
      <c r="B39" s="45" t="s">
        <v>19</v>
      </c>
      <c r="C39" s="207">
        <v>1738500</v>
      </c>
      <c r="D39" s="166">
        <f>D40+D56+D80+D128+D132</f>
        <v>626000</v>
      </c>
      <c r="E39" s="164">
        <f>E40+E56+E80+E128</f>
        <v>363800</v>
      </c>
      <c r="F39" s="78">
        <v>0</v>
      </c>
      <c r="G39" s="190">
        <f>G40+G56+G80+G128+G132</f>
        <v>546000</v>
      </c>
      <c r="H39" s="78">
        <v>0</v>
      </c>
      <c r="I39" s="78">
        <f>I40+I56+I80+I132</f>
        <v>200000</v>
      </c>
      <c r="J39" s="78">
        <f>J40</f>
        <v>405</v>
      </c>
      <c r="K39" s="78">
        <v>0</v>
      </c>
      <c r="L39" s="78">
        <v>0</v>
      </c>
      <c r="M39" s="78">
        <v>0</v>
      </c>
      <c r="N39" s="164">
        <f>N40</f>
        <v>2295</v>
      </c>
      <c r="O39" s="207">
        <f>O40+O56+O80+O128+O132</f>
        <v>1737500</v>
      </c>
      <c r="P39" s="275">
        <f>P40+P56+P80+P128+P132</f>
        <v>1735500</v>
      </c>
    </row>
    <row r="40" spans="1:63" s="40" customFormat="1" ht="33" customHeight="1" x14ac:dyDescent="0.3">
      <c r="A40" s="138">
        <v>321</v>
      </c>
      <c r="B40" s="139" t="s">
        <v>60</v>
      </c>
      <c r="C40" s="208">
        <v>497000</v>
      </c>
      <c r="D40" s="167">
        <f>D41+D49</f>
        <v>442000</v>
      </c>
      <c r="E40" s="182">
        <f>E49</f>
        <v>300</v>
      </c>
      <c r="F40" s="140">
        <v>0</v>
      </c>
      <c r="G40" s="191">
        <f>G41+G49+G50</f>
        <v>52000</v>
      </c>
      <c r="H40" s="140">
        <v>0</v>
      </c>
      <c r="I40" s="140">
        <f>I41+I49</f>
        <v>0</v>
      </c>
      <c r="J40" s="140">
        <f>J49</f>
        <v>405</v>
      </c>
      <c r="K40" s="140">
        <v>0</v>
      </c>
      <c r="L40" s="140">
        <v>0</v>
      </c>
      <c r="M40" s="140">
        <v>0</v>
      </c>
      <c r="N40" s="182">
        <f>N49</f>
        <v>2295</v>
      </c>
      <c r="O40" s="208">
        <f>O41+O49+O50</f>
        <v>496000</v>
      </c>
      <c r="P40" s="276">
        <f>P41+P49+P50</f>
        <v>494000</v>
      </c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</row>
    <row r="41" spans="1:63" s="46" customFormat="1" x14ac:dyDescent="0.3">
      <c r="A41" s="127">
        <v>3211</v>
      </c>
      <c r="B41" s="49" t="s">
        <v>31</v>
      </c>
      <c r="C41" s="209">
        <v>64000</v>
      </c>
      <c r="D41" s="168">
        <f>D42+D44+D46</f>
        <v>22000</v>
      </c>
      <c r="E41" s="183">
        <v>0</v>
      </c>
      <c r="F41" s="81">
        <v>0</v>
      </c>
      <c r="G41" s="192">
        <f>G42+G43+G44+G45+G46+G47</f>
        <v>42000</v>
      </c>
      <c r="H41" s="81">
        <v>0</v>
      </c>
      <c r="I41" s="81">
        <f>I42</f>
        <v>0</v>
      </c>
      <c r="J41" s="81">
        <v>0</v>
      </c>
      <c r="K41" s="81">
        <v>0</v>
      </c>
      <c r="L41" s="81">
        <v>0</v>
      </c>
      <c r="M41" s="81">
        <v>0</v>
      </c>
      <c r="N41" s="183">
        <v>0</v>
      </c>
      <c r="O41" s="209">
        <v>64000</v>
      </c>
      <c r="P41" s="277">
        <v>64000</v>
      </c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</row>
    <row r="42" spans="1:63" x14ac:dyDescent="0.3">
      <c r="A42" s="128">
        <v>32111</v>
      </c>
      <c r="B42" s="51" t="s">
        <v>76</v>
      </c>
      <c r="C42" s="210">
        <v>20000</v>
      </c>
      <c r="D42" s="82">
        <v>10000</v>
      </c>
      <c r="E42" s="79">
        <v>0</v>
      </c>
      <c r="F42" s="79">
        <v>0</v>
      </c>
      <c r="G42" s="193">
        <v>10000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210">
        <v>20000</v>
      </c>
      <c r="P42" s="278">
        <v>20000</v>
      </c>
    </row>
    <row r="43" spans="1:63" ht="36.75" x14ac:dyDescent="0.3">
      <c r="A43" s="128">
        <v>32112</v>
      </c>
      <c r="B43" s="51" t="s">
        <v>77</v>
      </c>
      <c r="C43" s="210">
        <v>8000</v>
      </c>
      <c r="D43" s="82">
        <v>0</v>
      </c>
      <c r="E43" s="79">
        <v>0</v>
      </c>
      <c r="F43" s="79">
        <v>0</v>
      </c>
      <c r="G43" s="193">
        <v>8000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210">
        <v>8000</v>
      </c>
      <c r="P43" s="278">
        <v>8000</v>
      </c>
    </row>
    <row r="44" spans="1:63" ht="36.75" x14ac:dyDescent="0.3">
      <c r="A44" s="128">
        <v>32113</v>
      </c>
      <c r="B44" s="51" t="s">
        <v>78</v>
      </c>
      <c r="C44" s="210">
        <v>15000</v>
      </c>
      <c r="D44" s="82">
        <v>8000</v>
      </c>
      <c r="E44" s="79">
        <v>0</v>
      </c>
      <c r="F44" s="79">
        <v>0</v>
      </c>
      <c r="G44" s="193">
        <v>7000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210">
        <v>15000</v>
      </c>
      <c r="P44" s="278">
        <v>15000</v>
      </c>
    </row>
    <row r="45" spans="1:63" ht="36.75" x14ac:dyDescent="0.3">
      <c r="A45" s="128">
        <v>32114</v>
      </c>
      <c r="B45" s="51" t="s">
        <v>79</v>
      </c>
      <c r="C45" s="210">
        <v>8000</v>
      </c>
      <c r="D45" s="82">
        <v>0</v>
      </c>
      <c r="E45" s="79">
        <v>0</v>
      </c>
      <c r="F45" s="79">
        <v>0</v>
      </c>
      <c r="G45" s="193">
        <v>8000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210">
        <v>8000</v>
      </c>
      <c r="P45" s="278">
        <v>8000</v>
      </c>
    </row>
    <row r="46" spans="1:63" ht="36.75" x14ac:dyDescent="0.3">
      <c r="A46" s="128">
        <v>32115</v>
      </c>
      <c r="B46" s="51" t="s">
        <v>80</v>
      </c>
      <c r="C46" s="210">
        <v>10000</v>
      </c>
      <c r="D46" s="82">
        <v>4000</v>
      </c>
      <c r="E46" s="79">
        <v>0</v>
      </c>
      <c r="F46" s="79">
        <v>0</v>
      </c>
      <c r="G46" s="193">
        <v>6000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210">
        <v>10000</v>
      </c>
      <c r="P46" s="278">
        <v>10000</v>
      </c>
    </row>
    <row r="47" spans="1:63" ht="36.75" x14ac:dyDescent="0.3">
      <c r="A47" s="128">
        <v>32116</v>
      </c>
      <c r="B47" s="51" t="s">
        <v>81</v>
      </c>
      <c r="C47" s="210">
        <v>3000</v>
      </c>
      <c r="D47" s="82">
        <v>0</v>
      </c>
      <c r="E47" s="79">
        <v>0</v>
      </c>
      <c r="F47" s="79">
        <v>0</v>
      </c>
      <c r="G47" s="193">
        <v>3000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210">
        <v>3000</v>
      </c>
      <c r="P47" s="278">
        <v>3000</v>
      </c>
    </row>
    <row r="48" spans="1:63" x14ac:dyDescent="0.3">
      <c r="A48" s="128">
        <v>32117</v>
      </c>
      <c r="B48" s="51" t="s">
        <v>82</v>
      </c>
      <c r="C48" s="210">
        <v>0</v>
      </c>
      <c r="D48" s="82">
        <v>0</v>
      </c>
      <c r="E48" s="79">
        <v>0</v>
      </c>
      <c r="F48" s="79">
        <v>0</v>
      </c>
      <c r="G48" s="193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210">
        <v>0</v>
      </c>
      <c r="P48" s="278">
        <v>0</v>
      </c>
    </row>
    <row r="49" spans="1:63" s="46" customFormat="1" ht="36.75" x14ac:dyDescent="0.3">
      <c r="A49" s="127">
        <v>32121</v>
      </c>
      <c r="B49" s="49" t="s">
        <v>155</v>
      </c>
      <c r="C49" s="209">
        <v>423000</v>
      </c>
      <c r="D49" s="168">
        <v>420000</v>
      </c>
      <c r="E49" s="183">
        <v>300</v>
      </c>
      <c r="F49" s="81">
        <v>0</v>
      </c>
      <c r="G49" s="192">
        <v>0</v>
      </c>
      <c r="H49" s="81">
        <v>0</v>
      </c>
      <c r="I49" s="81">
        <v>0</v>
      </c>
      <c r="J49" s="81">
        <v>405</v>
      </c>
      <c r="K49" s="81">
        <v>0</v>
      </c>
      <c r="L49" s="81">
        <v>0</v>
      </c>
      <c r="M49" s="81">
        <v>0</v>
      </c>
      <c r="N49" s="183">
        <v>2295</v>
      </c>
      <c r="O49" s="209">
        <f>C49-1000</f>
        <v>422000</v>
      </c>
      <c r="P49" s="277">
        <f>O49-2000</f>
        <v>420000</v>
      </c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s="46" customFormat="1" x14ac:dyDescent="0.3">
      <c r="A50" s="127">
        <v>3213</v>
      </c>
      <c r="B50" s="49" t="s">
        <v>32</v>
      </c>
      <c r="C50" s="209">
        <v>10000</v>
      </c>
      <c r="D50" s="168">
        <v>0</v>
      </c>
      <c r="E50" s="176">
        <v>0</v>
      </c>
      <c r="F50" s="84">
        <v>0</v>
      </c>
      <c r="G50" s="192">
        <f>G51+G52</f>
        <v>10000</v>
      </c>
      <c r="H50" s="84">
        <v>0</v>
      </c>
      <c r="I50" s="84">
        <v>0</v>
      </c>
      <c r="J50" s="84">
        <v>0</v>
      </c>
      <c r="K50" s="84">
        <v>0</v>
      </c>
      <c r="L50" s="84">
        <v>0</v>
      </c>
      <c r="M50" s="84">
        <v>0</v>
      </c>
      <c r="N50" s="84">
        <v>0</v>
      </c>
      <c r="O50" s="209">
        <v>10000</v>
      </c>
      <c r="P50" s="277">
        <v>10000</v>
      </c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</row>
    <row r="51" spans="1:63" ht="36.75" x14ac:dyDescent="0.3">
      <c r="A51" s="128">
        <v>32131</v>
      </c>
      <c r="B51" s="51" t="s">
        <v>83</v>
      </c>
      <c r="C51" s="210">
        <v>5000</v>
      </c>
      <c r="D51" s="82">
        <v>0</v>
      </c>
      <c r="E51" s="90">
        <v>0</v>
      </c>
      <c r="F51" s="90">
        <v>0</v>
      </c>
      <c r="G51" s="193">
        <v>5000</v>
      </c>
      <c r="H51" s="90">
        <v>0</v>
      </c>
      <c r="I51" s="90">
        <v>0</v>
      </c>
      <c r="J51" s="90">
        <v>0</v>
      </c>
      <c r="K51" s="90">
        <v>0</v>
      </c>
      <c r="L51" s="90">
        <v>0</v>
      </c>
      <c r="M51" s="90">
        <v>0</v>
      </c>
      <c r="N51" s="90">
        <v>0</v>
      </c>
      <c r="O51" s="210">
        <v>5000</v>
      </c>
      <c r="P51" s="278">
        <v>5000</v>
      </c>
    </row>
    <row r="52" spans="1:63" x14ac:dyDescent="0.3">
      <c r="A52" s="128">
        <v>32132</v>
      </c>
      <c r="B52" s="51" t="s">
        <v>84</v>
      </c>
      <c r="C52" s="210">
        <v>5000</v>
      </c>
      <c r="D52" s="82">
        <v>0</v>
      </c>
      <c r="E52" s="90">
        <v>0</v>
      </c>
      <c r="F52" s="90">
        <v>0</v>
      </c>
      <c r="G52" s="193">
        <v>5000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90">
        <v>0</v>
      </c>
      <c r="O52" s="210">
        <v>5000</v>
      </c>
      <c r="P52" s="278">
        <v>5000</v>
      </c>
    </row>
    <row r="53" spans="1:63" s="46" customFormat="1" ht="36.75" x14ac:dyDescent="0.3">
      <c r="A53" s="127">
        <v>3214</v>
      </c>
      <c r="B53" s="49" t="s">
        <v>57</v>
      </c>
      <c r="C53" s="209">
        <v>0</v>
      </c>
      <c r="D53" s="168">
        <v>0</v>
      </c>
      <c r="E53" s="176">
        <v>0</v>
      </c>
      <c r="F53" s="84">
        <v>0</v>
      </c>
      <c r="G53" s="192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4">
        <v>0</v>
      </c>
      <c r="N53" s="84">
        <v>0</v>
      </c>
      <c r="O53" s="209">
        <v>0</v>
      </c>
      <c r="P53" s="277">
        <v>0</v>
      </c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</row>
    <row r="54" spans="1:63" ht="36.75" x14ac:dyDescent="0.3">
      <c r="A54" s="128">
        <v>32141</v>
      </c>
      <c r="B54" s="51" t="s">
        <v>57</v>
      </c>
      <c r="C54" s="210">
        <v>0</v>
      </c>
      <c r="D54" s="82">
        <v>0</v>
      </c>
      <c r="E54" s="90">
        <v>0</v>
      </c>
      <c r="F54" s="90">
        <v>0</v>
      </c>
      <c r="G54" s="193">
        <v>0</v>
      </c>
      <c r="H54" s="90">
        <v>0</v>
      </c>
      <c r="I54" s="90">
        <v>0</v>
      </c>
      <c r="J54" s="90">
        <v>0</v>
      </c>
      <c r="K54" s="90">
        <v>0</v>
      </c>
      <c r="L54" s="90">
        <v>0</v>
      </c>
      <c r="M54" s="90">
        <v>0</v>
      </c>
      <c r="N54" s="90">
        <v>0</v>
      </c>
      <c r="O54" s="210">
        <v>0</v>
      </c>
      <c r="P54" s="278">
        <v>0</v>
      </c>
    </row>
    <row r="55" spans="1:63" x14ac:dyDescent="0.3">
      <c r="A55" s="128">
        <v>32149</v>
      </c>
      <c r="B55" s="51" t="s">
        <v>85</v>
      </c>
      <c r="C55" s="210">
        <v>0</v>
      </c>
      <c r="D55" s="82">
        <v>0</v>
      </c>
      <c r="E55" s="90">
        <v>0</v>
      </c>
      <c r="F55" s="90">
        <v>0</v>
      </c>
      <c r="G55" s="193">
        <v>0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90">
        <v>0</v>
      </c>
      <c r="O55" s="210">
        <v>0</v>
      </c>
      <c r="P55" s="278">
        <v>0</v>
      </c>
    </row>
    <row r="56" spans="1:63" s="40" customFormat="1" ht="36.75" x14ac:dyDescent="0.3">
      <c r="A56" s="124">
        <v>322</v>
      </c>
      <c r="B56" s="47" t="s">
        <v>3</v>
      </c>
      <c r="C56" s="211">
        <v>365000</v>
      </c>
      <c r="D56" s="169">
        <f>D57+D65</f>
        <v>33000</v>
      </c>
      <c r="E56" s="178">
        <f>E65</f>
        <v>235000</v>
      </c>
      <c r="F56" s="91">
        <v>0</v>
      </c>
      <c r="G56" s="194">
        <f>G57+G65+G71+G76+G78</f>
        <v>97000</v>
      </c>
      <c r="H56" s="91">
        <v>0</v>
      </c>
      <c r="I56" s="91">
        <f>I76</f>
        <v>0</v>
      </c>
      <c r="J56" s="91">
        <v>0</v>
      </c>
      <c r="K56" s="91">
        <v>0</v>
      </c>
      <c r="L56" s="91">
        <v>0</v>
      </c>
      <c r="M56" s="91">
        <v>0</v>
      </c>
      <c r="N56" s="91">
        <v>0</v>
      </c>
      <c r="O56" s="211">
        <v>365000</v>
      </c>
      <c r="P56" s="279">
        <v>365000</v>
      </c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</row>
    <row r="57" spans="1:63" s="46" customFormat="1" x14ac:dyDescent="0.3">
      <c r="A57" s="127">
        <v>3221</v>
      </c>
      <c r="B57" s="49" t="s">
        <v>33</v>
      </c>
      <c r="C57" s="209">
        <v>54000</v>
      </c>
      <c r="D57" s="168">
        <f>D58+D61+D62+D63</f>
        <v>25000</v>
      </c>
      <c r="E57" s="176">
        <v>0</v>
      </c>
      <c r="F57" s="84">
        <v>0</v>
      </c>
      <c r="G57" s="192">
        <f>G58+G59+G60+G61+G62+G63</f>
        <v>29000</v>
      </c>
      <c r="H57" s="84">
        <v>0</v>
      </c>
      <c r="I57" s="84">
        <v>0</v>
      </c>
      <c r="J57" s="84">
        <v>0</v>
      </c>
      <c r="K57" s="84">
        <v>0</v>
      </c>
      <c r="L57" s="84">
        <v>0</v>
      </c>
      <c r="M57" s="84">
        <v>0</v>
      </c>
      <c r="N57" s="84">
        <v>0</v>
      </c>
      <c r="O57" s="209">
        <v>54000</v>
      </c>
      <c r="P57" s="277">
        <v>54000</v>
      </c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</row>
    <row r="58" spans="1:63" x14ac:dyDescent="0.3">
      <c r="A58" s="128">
        <v>32211</v>
      </c>
      <c r="B58" s="51" t="s">
        <v>33</v>
      </c>
      <c r="C58" s="210">
        <v>15000</v>
      </c>
      <c r="D58" s="82">
        <v>10000</v>
      </c>
      <c r="E58" s="90">
        <v>0</v>
      </c>
      <c r="F58" s="90">
        <v>0</v>
      </c>
      <c r="G58" s="193">
        <v>5000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90">
        <v>0</v>
      </c>
      <c r="O58" s="210">
        <v>15000</v>
      </c>
      <c r="P58" s="278">
        <v>15000</v>
      </c>
    </row>
    <row r="59" spans="1:63" x14ac:dyDescent="0.3">
      <c r="A59" s="128">
        <v>32212</v>
      </c>
      <c r="B59" s="51" t="s">
        <v>86</v>
      </c>
      <c r="C59" s="210">
        <v>5000</v>
      </c>
      <c r="D59" s="82">
        <v>0</v>
      </c>
      <c r="E59" s="90">
        <v>0</v>
      </c>
      <c r="F59" s="90">
        <v>0</v>
      </c>
      <c r="G59" s="193">
        <v>5000</v>
      </c>
      <c r="H59" s="90">
        <v>0</v>
      </c>
      <c r="I59" s="90">
        <v>0</v>
      </c>
      <c r="J59" s="90">
        <v>0</v>
      </c>
      <c r="K59" s="90">
        <v>0</v>
      </c>
      <c r="L59" s="90">
        <v>0</v>
      </c>
      <c r="M59" s="90">
        <v>0</v>
      </c>
      <c r="N59" s="90">
        <v>0</v>
      </c>
      <c r="O59" s="210">
        <v>5000</v>
      </c>
      <c r="P59" s="278">
        <v>5000</v>
      </c>
    </row>
    <row r="60" spans="1:63" x14ac:dyDescent="0.3">
      <c r="A60" s="128">
        <v>32213</v>
      </c>
      <c r="B60" s="51" t="s">
        <v>87</v>
      </c>
      <c r="C60" s="210">
        <v>5000</v>
      </c>
      <c r="D60" s="82">
        <v>0</v>
      </c>
      <c r="E60" s="90">
        <v>0</v>
      </c>
      <c r="F60" s="90">
        <v>0</v>
      </c>
      <c r="G60" s="193">
        <v>5000</v>
      </c>
      <c r="H60" s="90">
        <v>0</v>
      </c>
      <c r="I60" s="90">
        <v>0</v>
      </c>
      <c r="J60" s="90">
        <v>0</v>
      </c>
      <c r="K60" s="90">
        <v>0</v>
      </c>
      <c r="L60" s="90">
        <v>0</v>
      </c>
      <c r="M60" s="90">
        <v>0</v>
      </c>
      <c r="N60" s="90">
        <v>0</v>
      </c>
      <c r="O60" s="210">
        <v>5000</v>
      </c>
      <c r="P60" s="278">
        <v>5000</v>
      </c>
    </row>
    <row r="61" spans="1:63" ht="36.75" x14ac:dyDescent="0.3">
      <c r="A61" s="128">
        <v>32214</v>
      </c>
      <c r="B61" s="51" t="s">
        <v>88</v>
      </c>
      <c r="C61" s="210">
        <v>12000</v>
      </c>
      <c r="D61" s="82">
        <v>6000</v>
      </c>
      <c r="E61" s="90">
        <v>0</v>
      </c>
      <c r="F61" s="90">
        <v>0</v>
      </c>
      <c r="G61" s="193">
        <v>6000</v>
      </c>
      <c r="H61" s="90">
        <v>0</v>
      </c>
      <c r="I61" s="90">
        <v>0</v>
      </c>
      <c r="J61" s="90">
        <v>0</v>
      </c>
      <c r="K61" s="90">
        <v>0</v>
      </c>
      <c r="L61" s="90">
        <v>0</v>
      </c>
      <c r="M61" s="90">
        <v>0</v>
      </c>
      <c r="N61" s="90">
        <v>0</v>
      </c>
      <c r="O61" s="210">
        <v>12000</v>
      </c>
      <c r="P61" s="278">
        <v>12000</v>
      </c>
    </row>
    <row r="62" spans="1:63" x14ac:dyDescent="0.3">
      <c r="A62" s="128">
        <v>32216</v>
      </c>
      <c r="B62" s="51" t="s">
        <v>89</v>
      </c>
      <c r="C62" s="210">
        <v>12000</v>
      </c>
      <c r="D62" s="82">
        <v>6000</v>
      </c>
      <c r="E62" s="90">
        <v>0</v>
      </c>
      <c r="F62" s="90">
        <v>0</v>
      </c>
      <c r="G62" s="193">
        <v>6000</v>
      </c>
      <c r="H62" s="90">
        <v>0</v>
      </c>
      <c r="I62" s="90">
        <v>0</v>
      </c>
      <c r="J62" s="90">
        <v>0</v>
      </c>
      <c r="K62" s="90">
        <v>0</v>
      </c>
      <c r="L62" s="90">
        <v>0</v>
      </c>
      <c r="M62" s="90">
        <v>0</v>
      </c>
      <c r="N62" s="90">
        <v>0</v>
      </c>
      <c r="O62" s="210">
        <v>12000</v>
      </c>
      <c r="P62" s="278">
        <v>12000</v>
      </c>
    </row>
    <row r="63" spans="1:63" ht="36.75" x14ac:dyDescent="0.3">
      <c r="A63" s="128">
        <v>32219</v>
      </c>
      <c r="B63" s="51" t="s">
        <v>90</v>
      </c>
      <c r="C63" s="210">
        <v>5000</v>
      </c>
      <c r="D63" s="82">
        <v>3000</v>
      </c>
      <c r="E63" s="90">
        <v>0</v>
      </c>
      <c r="F63" s="90">
        <v>0</v>
      </c>
      <c r="G63" s="193">
        <v>2000</v>
      </c>
      <c r="H63" s="90">
        <v>0</v>
      </c>
      <c r="I63" s="90">
        <v>0</v>
      </c>
      <c r="J63" s="90">
        <v>0</v>
      </c>
      <c r="K63" s="90">
        <v>0</v>
      </c>
      <c r="L63" s="90">
        <v>0</v>
      </c>
      <c r="M63" s="90">
        <v>0</v>
      </c>
      <c r="N63" s="90">
        <v>0</v>
      </c>
      <c r="O63" s="210">
        <v>5000</v>
      </c>
      <c r="P63" s="278">
        <v>5000</v>
      </c>
    </row>
    <row r="64" spans="1:63" s="46" customFormat="1" x14ac:dyDescent="0.3">
      <c r="A64" s="127">
        <v>3222</v>
      </c>
      <c r="B64" s="49" t="s">
        <v>71</v>
      </c>
      <c r="C64" s="209">
        <v>0</v>
      </c>
      <c r="D64" s="168">
        <v>0</v>
      </c>
      <c r="E64" s="176">
        <v>0</v>
      </c>
      <c r="F64" s="84">
        <v>0</v>
      </c>
      <c r="G64" s="192">
        <v>0</v>
      </c>
      <c r="H64" s="84">
        <v>0</v>
      </c>
      <c r="I64" s="84">
        <v>0</v>
      </c>
      <c r="J64" s="84">
        <v>0</v>
      </c>
      <c r="K64" s="84">
        <v>0</v>
      </c>
      <c r="L64" s="84">
        <v>0</v>
      </c>
      <c r="M64" s="84">
        <v>0</v>
      </c>
      <c r="N64" s="84">
        <v>0</v>
      </c>
      <c r="O64" s="209">
        <v>0</v>
      </c>
      <c r="P64" s="277">
        <v>0</v>
      </c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</row>
    <row r="65" spans="1:63" s="46" customFormat="1" x14ac:dyDescent="0.3">
      <c r="A65" s="127">
        <v>3223</v>
      </c>
      <c r="B65" s="49" t="s">
        <v>34</v>
      </c>
      <c r="C65" s="209">
        <v>265000</v>
      </c>
      <c r="D65" s="168">
        <f>D69</f>
        <v>8000</v>
      </c>
      <c r="E65" s="176">
        <f>E66+E68</f>
        <v>235000</v>
      </c>
      <c r="F65" s="84">
        <v>0</v>
      </c>
      <c r="G65" s="192">
        <f>G66+G68+G69</f>
        <v>22000</v>
      </c>
      <c r="H65" s="84">
        <v>0</v>
      </c>
      <c r="I65" s="84">
        <v>0</v>
      </c>
      <c r="J65" s="84">
        <v>0</v>
      </c>
      <c r="K65" s="84">
        <v>0</v>
      </c>
      <c r="L65" s="84">
        <v>0</v>
      </c>
      <c r="M65" s="84">
        <v>0</v>
      </c>
      <c r="N65" s="84">
        <v>0</v>
      </c>
      <c r="O65" s="209">
        <v>265000</v>
      </c>
      <c r="P65" s="277">
        <v>265000</v>
      </c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</row>
    <row r="66" spans="1:63" x14ac:dyDescent="0.3">
      <c r="A66" s="128">
        <v>32231</v>
      </c>
      <c r="B66" s="51" t="s">
        <v>34</v>
      </c>
      <c r="C66" s="210">
        <v>80000</v>
      </c>
      <c r="D66" s="82">
        <v>0</v>
      </c>
      <c r="E66" s="90">
        <v>75000</v>
      </c>
      <c r="F66" s="90">
        <v>0</v>
      </c>
      <c r="G66" s="193">
        <v>5000</v>
      </c>
      <c r="H66" s="90">
        <v>0</v>
      </c>
      <c r="I66" s="90">
        <v>0</v>
      </c>
      <c r="J66" s="90">
        <v>0</v>
      </c>
      <c r="K66" s="90">
        <v>0</v>
      </c>
      <c r="L66" s="90">
        <v>0</v>
      </c>
      <c r="M66" s="90">
        <v>0</v>
      </c>
      <c r="N66" s="90">
        <v>0</v>
      </c>
      <c r="O66" s="210">
        <v>80000</v>
      </c>
      <c r="P66" s="278">
        <v>80000</v>
      </c>
    </row>
    <row r="67" spans="1:63" x14ac:dyDescent="0.3">
      <c r="A67" s="128">
        <v>32232</v>
      </c>
      <c r="B67" s="51" t="s">
        <v>91</v>
      </c>
      <c r="C67" s="210">
        <v>0</v>
      </c>
      <c r="D67" s="82">
        <v>0</v>
      </c>
      <c r="E67" s="90">
        <v>0</v>
      </c>
      <c r="F67" s="90">
        <v>0</v>
      </c>
      <c r="G67" s="193">
        <v>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90">
        <v>0</v>
      </c>
      <c r="O67" s="210">
        <v>0</v>
      </c>
      <c r="P67" s="278">
        <v>0</v>
      </c>
    </row>
    <row r="68" spans="1:63" x14ac:dyDescent="0.3">
      <c r="A68" s="128">
        <v>32233</v>
      </c>
      <c r="B68" s="51" t="s">
        <v>92</v>
      </c>
      <c r="C68" s="210">
        <v>170000</v>
      </c>
      <c r="D68" s="82">
        <v>0</v>
      </c>
      <c r="E68" s="90">
        <v>160000</v>
      </c>
      <c r="F68" s="90">
        <v>0</v>
      </c>
      <c r="G68" s="193">
        <v>10000</v>
      </c>
      <c r="H68" s="90">
        <v>0</v>
      </c>
      <c r="I68" s="90">
        <v>0</v>
      </c>
      <c r="J68" s="90">
        <v>0</v>
      </c>
      <c r="K68" s="90">
        <v>0</v>
      </c>
      <c r="L68" s="90">
        <v>0</v>
      </c>
      <c r="M68" s="90">
        <v>0</v>
      </c>
      <c r="N68" s="90">
        <v>0</v>
      </c>
      <c r="O68" s="210">
        <v>170000</v>
      </c>
      <c r="P68" s="278">
        <v>170000</v>
      </c>
    </row>
    <row r="69" spans="1:63" x14ac:dyDescent="0.3">
      <c r="A69" s="128">
        <v>32234</v>
      </c>
      <c r="B69" s="51" t="s">
        <v>93</v>
      </c>
      <c r="C69" s="210">
        <v>15000</v>
      </c>
      <c r="D69" s="82">
        <v>8000</v>
      </c>
      <c r="E69" s="90">
        <v>0</v>
      </c>
      <c r="F69" s="90">
        <v>0</v>
      </c>
      <c r="G69" s="193">
        <v>7000</v>
      </c>
      <c r="H69" s="90">
        <v>0</v>
      </c>
      <c r="I69" s="90">
        <v>0</v>
      </c>
      <c r="J69" s="90">
        <v>0</v>
      </c>
      <c r="K69" s="90">
        <v>0</v>
      </c>
      <c r="L69" s="90">
        <v>0</v>
      </c>
      <c r="M69" s="90">
        <v>0</v>
      </c>
      <c r="N69" s="90">
        <v>0</v>
      </c>
      <c r="O69" s="210">
        <v>15000</v>
      </c>
      <c r="P69" s="278">
        <v>15000</v>
      </c>
    </row>
    <row r="70" spans="1:63" ht="36.75" x14ac:dyDescent="0.3">
      <c r="A70" s="128">
        <v>32239</v>
      </c>
      <c r="B70" s="51" t="s">
        <v>94</v>
      </c>
      <c r="C70" s="210">
        <v>0</v>
      </c>
      <c r="D70" s="82">
        <v>0</v>
      </c>
      <c r="E70" s="90">
        <v>0</v>
      </c>
      <c r="F70" s="90">
        <v>0</v>
      </c>
      <c r="G70" s="193">
        <v>0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90">
        <v>0</v>
      </c>
      <c r="O70" s="210">
        <v>0</v>
      </c>
      <c r="P70" s="278">
        <v>0</v>
      </c>
    </row>
    <row r="71" spans="1:63" s="46" customFormat="1" x14ac:dyDescent="0.3">
      <c r="A71" s="127">
        <v>3224</v>
      </c>
      <c r="B71" s="49" t="s">
        <v>35</v>
      </c>
      <c r="C71" s="209">
        <v>26000</v>
      </c>
      <c r="D71" s="168">
        <v>0</v>
      </c>
      <c r="E71" s="176">
        <v>0</v>
      </c>
      <c r="F71" s="84">
        <v>0</v>
      </c>
      <c r="G71" s="192">
        <f>G72+G73+G74+G75</f>
        <v>26000</v>
      </c>
      <c r="H71" s="84">
        <v>0</v>
      </c>
      <c r="I71" s="84">
        <v>0</v>
      </c>
      <c r="J71" s="84">
        <v>0</v>
      </c>
      <c r="K71" s="84">
        <v>0</v>
      </c>
      <c r="L71" s="84">
        <v>0</v>
      </c>
      <c r="M71" s="84">
        <v>0</v>
      </c>
      <c r="N71" s="84">
        <v>0</v>
      </c>
      <c r="O71" s="209">
        <v>26000</v>
      </c>
      <c r="P71" s="277">
        <v>26000</v>
      </c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</row>
    <row r="72" spans="1:63" s="38" customFormat="1" ht="36.75" x14ac:dyDescent="0.3">
      <c r="A72" s="129">
        <v>32241</v>
      </c>
      <c r="B72" s="53" t="s">
        <v>97</v>
      </c>
      <c r="C72" s="210">
        <v>5000</v>
      </c>
      <c r="D72" s="170">
        <v>0</v>
      </c>
      <c r="E72" s="177">
        <v>0</v>
      </c>
      <c r="F72" s="87">
        <v>0</v>
      </c>
      <c r="G72" s="193">
        <v>5000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210">
        <v>5000</v>
      </c>
      <c r="P72" s="278">
        <v>5000</v>
      </c>
    </row>
    <row r="73" spans="1:63" s="38" customFormat="1" ht="36.75" customHeight="1" x14ac:dyDescent="0.3">
      <c r="A73" s="129">
        <v>32242</v>
      </c>
      <c r="B73" s="53" t="s">
        <v>161</v>
      </c>
      <c r="C73" s="210">
        <v>10000</v>
      </c>
      <c r="D73" s="170">
        <v>0</v>
      </c>
      <c r="E73" s="177">
        <v>0</v>
      </c>
      <c r="F73" s="87">
        <v>0</v>
      </c>
      <c r="G73" s="193">
        <v>10000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210">
        <v>10000</v>
      </c>
      <c r="P73" s="278">
        <v>10000</v>
      </c>
    </row>
    <row r="74" spans="1:63" s="38" customFormat="1" ht="36.75" customHeight="1" x14ac:dyDescent="0.3">
      <c r="A74" s="129">
        <v>32243</v>
      </c>
      <c r="B74" s="53" t="s">
        <v>185</v>
      </c>
      <c r="C74" s="210">
        <v>1000</v>
      </c>
      <c r="D74" s="170">
        <v>0</v>
      </c>
      <c r="E74" s="177">
        <v>0</v>
      </c>
      <c r="F74" s="87">
        <v>0</v>
      </c>
      <c r="G74" s="193">
        <v>1000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210">
        <v>1000</v>
      </c>
      <c r="P74" s="278">
        <v>1000</v>
      </c>
    </row>
    <row r="75" spans="1:63" s="38" customFormat="1" ht="36.75" x14ac:dyDescent="0.3">
      <c r="A75" s="129">
        <v>32244</v>
      </c>
      <c r="B75" s="53" t="s">
        <v>98</v>
      </c>
      <c r="C75" s="210">
        <v>10000</v>
      </c>
      <c r="D75" s="170">
        <v>0</v>
      </c>
      <c r="E75" s="177">
        <v>0</v>
      </c>
      <c r="F75" s="87">
        <v>0</v>
      </c>
      <c r="G75" s="193">
        <v>10000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210">
        <v>10000</v>
      </c>
      <c r="P75" s="278">
        <v>10000</v>
      </c>
    </row>
    <row r="76" spans="1:63" s="46" customFormat="1" x14ac:dyDescent="0.3">
      <c r="A76" s="127">
        <v>3225</v>
      </c>
      <c r="B76" s="49" t="s">
        <v>36</v>
      </c>
      <c r="C76" s="209">
        <v>15000</v>
      </c>
      <c r="D76" s="168">
        <v>0</v>
      </c>
      <c r="E76" s="176">
        <v>0</v>
      </c>
      <c r="F76" s="84">
        <v>0</v>
      </c>
      <c r="G76" s="192">
        <f>G77</f>
        <v>15000</v>
      </c>
      <c r="H76" s="84">
        <v>0</v>
      </c>
      <c r="I76" s="84">
        <f>I77</f>
        <v>0</v>
      </c>
      <c r="J76" s="84">
        <v>0</v>
      </c>
      <c r="K76" s="84">
        <v>0</v>
      </c>
      <c r="L76" s="84">
        <v>0</v>
      </c>
      <c r="M76" s="84">
        <v>0</v>
      </c>
      <c r="N76" s="84">
        <v>0</v>
      </c>
      <c r="O76" s="209">
        <v>15000</v>
      </c>
      <c r="P76" s="277">
        <v>15000</v>
      </c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</row>
    <row r="77" spans="1:63" x14ac:dyDescent="0.3">
      <c r="A77" s="128">
        <v>32251</v>
      </c>
      <c r="B77" s="51" t="s">
        <v>36</v>
      </c>
      <c r="C77" s="210">
        <v>15000</v>
      </c>
      <c r="D77" s="82">
        <v>0</v>
      </c>
      <c r="E77" s="90">
        <v>0</v>
      </c>
      <c r="F77" s="90">
        <v>0</v>
      </c>
      <c r="G77" s="193">
        <v>15000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90">
        <v>0</v>
      </c>
      <c r="O77" s="210">
        <v>15000</v>
      </c>
      <c r="P77" s="278">
        <v>15000</v>
      </c>
    </row>
    <row r="78" spans="1:63" s="46" customFormat="1" x14ac:dyDescent="0.3">
      <c r="A78" s="127">
        <v>3227</v>
      </c>
      <c r="B78" s="54" t="s">
        <v>58</v>
      </c>
      <c r="C78" s="209">
        <v>5000</v>
      </c>
      <c r="D78" s="168">
        <v>0</v>
      </c>
      <c r="E78" s="176">
        <v>0</v>
      </c>
      <c r="F78" s="84">
        <v>0</v>
      </c>
      <c r="G78" s="192">
        <f>G79</f>
        <v>5000</v>
      </c>
      <c r="H78" s="84">
        <v>0</v>
      </c>
      <c r="I78" s="84">
        <v>0</v>
      </c>
      <c r="J78" s="84">
        <v>0</v>
      </c>
      <c r="K78" s="84">
        <v>0</v>
      </c>
      <c r="L78" s="84">
        <v>0</v>
      </c>
      <c r="M78" s="84">
        <v>0</v>
      </c>
      <c r="N78" s="84">
        <v>0</v>
      </c>
      <c r="O78" s="209">
        <v>5000</v>
      </c>
      <c r="P78" s="277">
        <v>5000</v>
      </c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</row>
    <row r="79" spans="1:63" s="38" customFormat="1" x14ac:dyDescent="0.3">
      <c r="A79" s="129">
        <v>32271</v>
      </c>
      <c r="B79" s="55" t="s">
        <v>58</v>
      </c>
      <c r="C79" s="210">
        <v>5000</v>
      </c>
      <c r="D79" s="170">
        <v>0</v>
      </c>
      <c r="E79" s="177">
        <v>0</v>
      </c>
      <c r="F79" s="87">
        <v>0</v>
      </c>
      <c r="G79" s="193">
        <v>5000</v>
      </c>
      <c r="H79" s="87">
        <v>0</v>
      </c>
      <c r="I79" s="87">
        <v>0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210">
        <v>5000</v>
      </c>
      <c r="P79" s="278">
        <v>5000</v>
      </c>
    </row>
    <row r="80" spans="1:63" s="40" customFormat="1" x14ac:dyDescent="0.3">
      <c r="A80" s="124">
        <v>323</v>
      </c>
      <c r="B80" s="43" t="s">
        <v>4</v>
      </c>
      <c r="C80" s="211">
        <v>717500</v>
      </c>
      <c r="D80" s="169">
        <f>D81+D87+D92+D103+D111+D117+D121</f>
        <v>137000</v>
      </c>
      <c r="E80" s="184">
        <f>E92+E97+E103</f>
        <v>117500</v>
      </c>
      <c r="F80" s="83">
        <v>0</v>
      </c>
      <c r="G80" s="194">
        <f>G81+G87+G92+G97+G103+G109+G111+G117+G121</f>
        <v>313000</v>
      </c>
      <c r="H80" s="83">
        <v>0</v>
      </c>
      <c r="I80" s="163">
        <f>I81+I92+I111</f>
        <v>150000</v>
      </c>
      <c r="J80" s="83">
        <v>0</v>
      </c>
      <c r="K80" s="83">
        <v>0</v>
      </c>
      <c r="L80" s="83">
        <v>0</v>
      </c>
      <c r="M80" s="83">
        <v>0</v>
      </c>
      <c r="N80" s="83">
        <v>0</v>
      </c>
      <c r="O80" s="211">
        <v>717500</v>
      </c>
      <c r="P80" s="279">
        <v>717500</v>
      </c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</row>
    <row r="81" spans="1:63" s="46" customFormat="1" x14ac:dyDescent="0.3">
      <c r="A81" s="127">
        <v>3231</v>
      </c>
      <c r="B81" s="48" t="s">
        <v>37</v>
      </c>
      <c r="C81" s="209">
        <v>45000</v>
      </c>
      <c r="D81" s="168">
        <f>D82+D84+D86</f>
        <v>25000</v>
      </c>
      <c r="E81" s="176">
        <v>0</v>
      </c>
      <c r="F81" s="84">
        <v>0</v>
      </c>
      <c r="G81" s="192">
        <f>G82+G84+G86</f>
        <v>20000</v>
      </c>
      <c r="H81" s="84">
        <v>0</v>
      </c>
      <c r="I81" s="176">
        <f>I86</f>
        <v>0</v>
      </c>
      <c r="J81" s="84">
        <v>0</v>
      </c>
      <c r="K81" s="84">
        <v>0</v>
      </c>
      <c r="L81" s="84">
        <v>0</v>
      </c>
      <c r="M81" s="84">
        <v>0</v>
      </c>
      <c r="N81" s="84">
        <v>0</v>
      </c>
      <c r="O81" s="209">
        <v>45000</v>
      </c>
      <c r="P81" s="277">
        <v>45000</v>
      </c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</row>
    <row r="82" spans="1:63" x14ac:dyDescent="0.3">
      <c r="A82" s="128">
        <v>32311</v>
      </c>
      <c r="B82" s="50" t="s">
        <v>95</v>
      </c>
      <c r="C82" s="210">
        <v>19000</v>
      </c>
      <c r="D82" s="82">
        <v>10000</v>
      </c>
      <c r="E82" s="90">
        <v>0</v>
      </c>
      <c r="F82" s="90">
        <v>0</v>
      </c>
      <c r="G82" s="193">
        <v>9000</v>
      </c>
      <c r="H82" s="90">
        <v>0</v>
      </c>
      <c r="I82" s="90">
        <v>0</v>
      </c>
      <c r="J82" s="90">
        <v>0</v>
      </c>
      <c r="K82" s="90">
        <v>0</v>
      </c>
      <c r="L82" s="90">
        <v>0</v>
      </c>
      <c r="M82" s="90">
        <v>0</v>
      </c>
      <c r="N82" s="90">
        <v>0</v>
      </c>
      <c r="O82" s="210">
        <v>19000</v>
      </c>
      <c r="P82" s="278">
        <v>19000</v>
      </c>
    </row>
    <row r="83" spans="1:63" x14ac:dyDescent="0.3">
      <c r="A83" s="128">
        <v>32312</v>
      </c>
      <c r="B83" s="50" t="s">
        <v>141</v>
      </c>
      <c r="C83" s="210">
        <v>0</v>
      </c>
      <c r="D83" s="82">
        <v>0</v>
      </c>
      <c r="E83" s="90">
        <v>0</v>
      </c>
      <c r="F83" s="90">
        <v>0</v>
      </c>
      <c r="G83" s="193">
        <v>0</v>
      </c>
      <c r="H83" s="90">
        <v>0</v>
      </c>
      <c r="I83" s="90">
        <v>0</v>
      </c>
      <c r="J83" s="90">
        <v>0</v>
      </c>
      <c r="K83" s="90">
        <v>0</v>
      </c>
      <c r="L83" s="90">
        <v>0</v>
      </c>
      <c r="M83" s="90">
        <v>0</v>
      </c>
      <c r="N83" s="90">
        <v>0</v>
      </c>
      <c r="O83" s="210">
        <v>0</v>
      </c>
      <c r="P83" s="278">
        <v>0</v>
      </c>
    </row>
    <row r="84" spans="1:63" x14ac:dyDescent="0.3">
      <c r="A84" s="128">
        <v>32313</v>
      </c>
      <c r="B84" s="50" t="s">
        <v>96</v>
      </c>
      <c r="C84" s="210">
        <v>7000</v>
      </c>
      <c r="D84" s="82">
        <v>5000</v>
      </c>
      <c r="E84" s="90">
        <v>0</v>
      </c>
      <c r="F84" s="90">
        <v>0</v>
      </c>
      <c r="G84" s="193">
        <v>2000</v>
      </c>
      <c r="H84" s="90">
        <v>0</v>
      </c>
      <c r="I84" s="90">
        <v>0</v>
      </c>
      <c r="J84" s="90">
        <v>0</v>
      </c>
      <c r="K84" s="90">
        <v>0</v>
      </c>
      <c r="L84" s="90">
        <v>0</v>
      </c>
      <c r="M84" s="90">
        <v>0</v>
      </c>
      <c r="N84" s="90">
        <v>0</v>
      </c>
      <c r="O84" s="210">
        <v>7000</v>
      </c>
      <c r="P84" s="278">
        <v>7000</v>
      </c>
    </row>
    <row r="85" spans="1:63" x14ac:dyDescent="0.3">
      <c r="A85" s="128">
        <v>32314</v>
      </c>
      <c r="B85" s="50" t="s">
        <v>140</v>
      </c>
      <c r="C85" s="210">
        <v>0</v>
      </c>
      <c r="D85" s="82">
        <v>0</v>
      </c>
      <c r="E85" s="90">
        <v>0</v>
      </c>
      <c r="F85" s="90">
        <v>0</v>
      </c>
      <c r="G85" s="193">
        <v>0</v>
      </c>
      <c r="H85" s="90">
        <v>0</v>
      </c>
      <c r="I85" s="90">
        <v>0</v>
      </c>
      <c r="J85" s="90">
        <v>0</v>
      </c>
      <c r="K85" s="90">
        <v>0</v>
      </c>
      <c r="L85" s="90">
        <v>0</v>
      </c>
      <c r="M85" s="90">
        <v>0</v>
      </c>
      <c r="N85" s="90">
        <v>0</v>
      </c>
      <c r="O85" s="210">
        <v>0</v>
      </c>
      <c r="P85" s="278">
        <v>0</v>
      </c>
    </row>
    <row r="86" spans="1:63" x14ac:dyDescent="0.3">
      <c r="A86" s="128">
        <v>32319</v>
      </c>
      <c r="B86" s="50" t="s">
        <v>139</v>
      </c>
      <c r="C86" s="210">
        <v>19000</v>
      </c>
      <c r="D86" s="82">
        <v>10000</v>
      </c>
      <c r="E86" s="90">
        <v>0</v>
      </c>
      <c r="F86" s="90">
        <v>0</v>
      </c>
      <c r="G86" s="193">
        <v>9000</v>
      </c>
      <c r="H86" s="90">
        <v>0</v>
      </c>
      <c r="I86" s="90">
        <v>0</v>
      </c>
      <c r="J86" s="90">
        <v>0</v>
      </c>
      <c r="K86" s="90">
        <v>0</v>
      </c>
      <c r="L86" s="90">
        <v>0</v>
      </c>
      <c r="M86" s="90">
        <v>0</v>
      </c>
      <c r="N86" s="90">
        <v>0</v>
      </c>
      <c r="O86" s="210">
        <v>19000</v>
      </c>
      <c r="P86" s="278">
        <v>19000</v>
      </c>
    </row>
    <row r="87" spans="1:63" s="46" customFormat="1" x14ac:dyDescent="0.3">
      <c r="A87" s="127">
        <v>3232</v>
      </c>
      <c r="B87" s="48" t="s">
        <v>38</v>
      </c>
      <c r="C87" s="209">
        <v>74000</v>
      </c>
      <c r="D87" s="168">
        <f>D89+D90+D91</f>
        <v>27000</v>
      </c>
      <c r="E87" s="176">
        <v>0</v>
      </c>
      <c r="F87" s="84">
        <v>0</v>
      </c>
      <c r="G87" s="192">
        <f>G88+G89+G90+G91</f>
        <v>47000</v>
      </c>
      <c r="H87" s="84">
        <v>0</v>
      </c>
      <c r="I87" s="176">
        <v>0</v>
      </c>
      <c r="J87" s="84">
        <v>0</v>
      </c>
      <c r="K87" s="84">
        <v>0</v>
      </c>
      <c r="L87" s="84">
        <v>0</v>
      </c>
      <c r="M87" s="84">
        <v>0</v>
      </c>
      <c r="N87" s="84">
        <v>0</v>
      </c>
      <c r="O87" s="209">
        <v>74000</v>
      </c>
      <c r="P87" s="277">
        <v>74000</v>
      </c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s="38" customFormat="1" x14ac:dyDescent="0.3">
      <c r="A88" s="129">
        <v>32321</v>
      </c>
      <c r="B88" s="52" t="s">
        <v>101</v>
      </c>
      <c r="C88" s="210">
        <v>10000</v>
      </c>
      <c r="D88" s="170">
        <v>0</v>
      </c>
      <c r="E88" s="177">
        <v>0</v>
      </c>
      <c r="F88" s="87">
        <v>0</v>
      </c>
      <c r="G88" s="193">
        <v>10000</v>
      </c>
      <c r="H88" s="87">
        <v>0</v>
      </c>
      <c r="I88" s="177">
        <v>0</v>
      </c>
      <c r="J88" s="87">
        <v>0</v>
      </c>
      <c r="K88" s="87">
        <v>0</v>
      </c>
      <c r="L88" s="87">
        <v>0</v>
      </c>
      <c r="M88" s="87">
        <v>0</v>
      </c>
      <c r="N88" s="87">
        <v>0</v>
      </c>
      <c r="O88" s="210">
        <v>10000</v>
      </c>
      <c r="P88" s="278">
        <v>10000</v>
      </c>
    </row>
    <row r="89" spans="1:63" s="38" customFormat="1" x14ac:dyDescent="0.3">
      <c r="A89" s="129">
        <v>32322</v>
      </c>
      <c r="B89" s="52" t="s">
        <v>102</v>
      </c>
      <c r="C89" s="210">
        <v>44000</v>
      </c>
      <c r="D89" s="170">
        <v>22000</v>
      </c>
      <c r="E89" s="177">
        <v>0</v>
      </c>
      <c r="F89" s="87">
        <v>0</v>
      </c>
      <c r="G89" s="193">
        <v>22000</v>
      </c>
      <c r="H89" s="87">
        <v>0</v>
      </c>
      <c r="I89" s="177">
        <v>0</v>
      </c>
      <c r="J89" s="87">
        <v>0</v>
      </c>
      <c r="K89" s="87">
        <v>0</v>
      </c>
      <c r="L89" s="87">
        <v>0</v>
      </c>
      <c r="M89" s="87">
        <v>0</v>
      </c>
      <c r="N89" s="87">
        <v>0</v>
      </c>
      <c r="O89" s="210">
        <v>44000</v>
      </c>
      <c r="P89" s="278">
        <v>44000</v>
      </c>
    </row>
    <row r="90" spans="1:63" s="38" customFormat="1" x14ac:dyDescent="0.3">
      <c r="A90" s="129">
        <v>32323</v>
      </c>
      <c r="B90" s="52" t="s">
        <v>103</v>
      </c>
      <c r="C90" s="210">
        <v>7000</v>
      </c>
      <c r="D90" s="170">
        <v>2000</v>
      </c>
      <c r="E90" s="177">
        <v>0</v>
      </c>
      <c r="F90" s="87">
        <v>0</v>
      </c>
      <c r="G90" s="193">
        <v>5000</v>
      </c>
      <c r="H90" s="87">
        <v>0</v>
      </c>
      <c r="I90" s="177">
        <v>0</v>
      </c>
      <c r="J90" s="87">
        <v>0</v>
      </c>
      <c r="K90" s="87">
        <v>0</v>
      </c>
      <c r="L90" s="87">
        <v>0</v>
      </c>
      <c r="M90" s="87">
        <v>0</v>
      </c>
      <c r="N90" s="87">
        <v>0</v>
      </c>
      <c r="O90" s="210">
        <v>7000</v>
      </c>
      <c r="P90" s="278">
        <v>7000</v>
      </c>
    </row>
    <row r="91" spans="1:63" s="38" customFormat="1" x14ac:dyDescent="0.3">
      <c r="A91" s="129">
        <v>32329</v>
      </c>
      <c r="B91" s="52" t="s">
        <v>144</v>
      </c>
      <c r="C91" s="210">
        <v>13000</v>
      </c>
      <c r="D91" s="170">
        <v>3000</v>
      </c>
      <c r="E91" s="177">
        <v>0</v>
      </c>
      <c r="F91" s="87">
        <v>0</v>
      </c>
      <c r="G91" s="193">
        <v>10000</v>
      </c>
      <c r="H91" s="87">
        <v>0</v>
      </c>
      <c r="I91" s="177">
        <v>0</v>
      </c>
      <c r="J91" s="87">
        <v>0</v>
      </c>
      <c r="K91" s="87">
        <v>0</v>
      </c>
      <c r="L91" s="87">
        <v>0</v>
      </c>
      <c r="M91" s="87">
        <v>0</v>
      </c>
      <c r="N91" s="87">
        <v>0</v>
      </c>
      <c r="O91" s="210">
        <v>13000</v>
      </c>
      <c r="P91" s="278">
        <v>13000</v>
      </c>
    </row>
    <row r="92" spans="1:63" s="46" customFormat="1" x14ac:dyDescent="0.3">
      <c r="A92" s="127">
        <v>3233</v>
      </c>
      <c r="B92" s="48" t="s">
        <v>39</v>
      </c>
      <c r="C92" s="209">
        <v>59000</v>
      </c>
      <c r="D92" s="168">
        <f>D93+D94+D95+D96</f>
        <v>23000</v>
      </c>
      <c r="E92" s="176">
        <f>E93</f>
        <v>8000</v>
      </c>
      <c r="F92" s="84">
        <v>0</v>
      </c>
      <c r="G92" s="192">
        <f>G93+G94+G95+G96</f>
        <v>28000</v>
      </c>
      <c r="H92" s="84">
        <v>0</v>
      </c>
      <c r="I92" s="176">
        <f>I93+I95</f>
        <v>0</v>
      </c>
      <c r="J92" s="84">
        <v>0</v>
      </c>
      <c r="K92" s="84">
        <v>0</v>
      </c>
      <c r="L92" s="84">
        <v>0</v>
      </c>
      <c r="M92" s="84">
        <v>0</v>
      </c>
      <c r="N92" s="84">
        <v>0</v>
      </c>
      <c r="O92" s="209">
        <v>59000</v>
      </c>
      <c r="P92" s="277">
        <v>59000</v>
      </c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</row>
    <row r="93" spans="1:63" s="38" customFormat="1" x14ac:dyDescent="0.3">
      <c r="A93" s="129">
        <v>32331</v>
      </c>
      <c r="B93" s="52" t="s">
        <v>156</v>
      </c>
      <c r="C93" s="210">
        <v>18000</v>
      </c>
      <c r="D93" s="170">
        <v>8000</v>
      </c>
      <c r="E93" s="177">
        <v>8000</v>
      </c>
      <c r="F93" s="87">
        <v>0</v>
      </c>
      <c r="G93" s="195">
        <v>2000</v>
      </c>
      <c r="H93" s="87">
        <v>0</v>
      </c>
      <c r="I93" s="177">
        <v>0</v>
      </c>
      <c r="J93" s="87">
        <v>0</v>
      </c>
      <c r="K93" s="87">
        <v>0</v>
      </c>
      <c r="L93" s="87">
        <v>0</v>
      </c>
      <c r="M93" s="87">
        <v>0</v>
      </c>
      <c r="N93" s="87">
        <v>0</v>
      </c>
      <c r="O93" s="210">
        <v>18000</v>
      </c>
      <c r="P93" s="278">
        <v>18000</v>
      </c>
    </row>
    <row r="94" spans="1:63" x14ac:dyDescent="0.3">
      <c r="A94" s="128">
        <v>32332</v>
      </c>
      <c r="B94" s="50" t="s">
        <v>99</v>
      </c>
      <c r="C94" s="210">
        <v>5000</v>
      </c>
      <c r="D94" s="82">
        <v>2000</v>
      </c>
      <c r="E94" s="90">
        <v>0</v>
      </c>
      <c r="F94" s="90">
        <v>0</v>
      </c>
      <c r="G94" s="193">
        <v>3000</v>
      </c>
      <c r="H94" s="90">
        <v>0</v>
      </c>
      <c r="I94" s="90">
        <v>0</v>
      </c>
      <c r="J94" s="90">
        <v>0</v>
      </c>
      <c r="K94" s="90">
        <v>0</v>
      </c>
      <c r="L94" s="90">
        <v>0</v>
      </c>
      <c r="M94" s="90">
        <v>0</v>
      </c>
      <c r="N94" s="90">
        <v>0</v>
      </c>
      <c r="O94" s="210">
        <v>5000</v>
      </c>
      <c r="P94" s="278">
        <v>5000</v>
      </c>
    </row>
    <row r="95" spans="1:63" x14ac:dyDescent="0.3">
      <c r="A95" s="128">
        <v>32334</v>
      </c>
      <c r="B95" s="50" t="s">
        <v>157</v>
      </c>
      <c r="C95" s="210">
        <v>16000</v>
      </c>
      <c r="D95" s="82">
        <v>8000</v>
      </c>
      <c r="E95" s="90">
        <v>0</v>
      </c>
      <c r="F95" s="90">
        <v>0</v>
      </c>
      <c r="G95" s="193">
        <v>8000</v>
      </c>
      <c r="H95" s="90">
        <v>0</v>
      </c>
      <c r="I95" s="90">
        <v>0</v>
      </c>
      <c r="J95" s="90">
        <v>0</v>
      </c>
      <c r="K95" s="90">
        <v>0</v>
      </c>
      <c r="L95" s="90">
        <v>0</v>
      </c>
      <c r="M95" s="90">
        <v>0</v>
      </c>
      <c r="N95" s="90">
        <v>0</v>
      </c>
      <c r="O95" s="210">
        <v>16000</v>
      </c>
      <c r="P95" s="278">
        <v>16000</v>
      </c>
    </row>
    <row r="96" spans="1:63" x14ac:dyDescent="0.3">
      <c r="A96" s="128">
        <v>32339</v>
      </c>
      <c r="B96" s="50" t="s">
        <v>100</v>
      </c>
      <c r="C96" s="210">
        <v>20000</v>
      </c>
      <c r="D96" s="82">
        <v>5000</v>
      </c>
      <c r="E96" s="90">
        <v>0</v>
      </c>
      <c r="F96" s="90">
        <v>0</v>
      </c>
      <c r="G96" s="193">
        <v>15000</v>
      </c>
      <c r="H96" s="90">
        <v>0</v>
      </c>
      <c r="I96" s="90">
        <v>0</v>
      </c>
      <c r="J96" s="90">
        <v>0</v>
      </c>
      <c r="K96" s="90">
        <v>0</v>
      </c>
      <c r="L96" s="90">
        <v>0</v>
      </c>
      <c r="M96" s="90">
        <v>0</v>
      </c>
      <c r="N96" s="90">
        <v>0</v>
      </c>
      <c r="O96" s="210">
        <v>20000</v>
      </c>
      <c r="P96" s="278">
        <v>20000</v>
      </c>
    </row>
    <row r="97" spans="1:63" s="46" customFormat="1" x14ac:dyDescent="0.3">
      <c r="A97" s="127">
        <v>3234</v>
      </c>
      <c r="B97" s="48" t="s">
        <v>40</v>
      </c>
      <c r="C97" s="209">
        <v>65500</v>
      </c>
      <c r="D97" s="168">
        <v>0</v>
      </c>
      <c r="E97" s="176">
        <f>E98+E99+E102</f>
        <v>58500</v>
      </c>
      <c r="F97" s="84">
        <v>0</v>
      </c>
      <c r="G97" s="192">
        <f>G98+G99+G101+G102</f>
        <v>7000</v>
      </c>
      <c r="H97" s="84">
        <v>0</v>
      </c>
      <c r="I97" s="176">
        <v>0</v>
      </c>
      <c r="J97" s="84">
        <v>0</v>
      </c>
      <c r="K97" s="84">
        <v>0</v>
      </c>
      <c r="L97" s="84">
        <v>0</v>
      </c>
      <c r="M97" s="84">
        <v>0</v>
      </c>
      <c r="N97" s="84">
        <v>0</v>
      </c>
      <c r="O97" s="209">
        <v>65500</v>
      </c>
      <c r="P97" s="277">
        <v>65500</v>
      </c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s="38" customFormat="1" x14ac:dyDescent="0.3">
      <c r="A98" s="129">
        <v>32341</v>
      </c>
      <c r="B98" s="52" t="s">
        <v>104</v>
      </c>
      <c r="C98" s="210">
        <v>12000</v>
      </c>
      <c r="D98" s="170">
        <v>0</v>
      </c>
      <c r="E98" s="177">
        <v>9000</v>
      </c>
      <c r="F98" s="87">
        <v>0</v>
      </c>
      <c r="G98" s="193">
        <v>3000</v>
      </c>
      <c r="H98" s="87">
        <v>0</v>
      </c>
      <c r="I98" s="177">
        <v>0</v>
      </c>
      <c r="J98" s="87">
        <v>0</v>
      </c>
      <c r="K98" s="87">
        <v>0</v>
      </c>
      <c r="L98" s="87">
        <v>0</v>
      </c>
      <c r="M98" s="87">
        <v>0</v>
      </c>
      <c r="N98" s="87">
        <v>0</v>
      </c>
      <c r="O98" s="210">
        <v>12000</v>
      </c>
      <c r="P98" s="278">
        <v>12000</v>
      </c>
    </row>
    <row r="99" spans="1:63" s="38" customFormat="1" x14ac:dyDescent="0.3">
      <c r="A99" s="129">
        <v>32342</v>
      </c>
      <c r="B99" s="52" t="s">
        <v>105</v>
      </c>
      <c r="C99" s="210">
        <v>2500</v>
      </c>
      <c r="D99" s="170">
        <v>0</v>
      </c>
      <c r="E99" s="177">
        <v>1500</v>
      </c>
      <c r="F99" s="87">
        <v>0</v>
      </c>
      <c r="G99" s="193">
        <v>1000</v>
      </c>
      <c r="H99" s="87">
        <v>0</v>
      </c>
      <c r="I99" s="177">
        <v>0</v>
      </c>
      <c r="J99" s="87">
        <v>0</v>
      </c>
      <c r="K99" s="87">
        <v>0</v>
      </c>
      <c r="L99" s="87">
        <v>0</v>
      </c>
      <c r="M99" s="87">
        <v>0</v>
      </c>
      <c r="N99" s="87">
        <v>0</v>
      </c>
      <c r="O99" s="210">
        <v>2500</v>
      </c>
      <c r="P99" s="278">
        <v>2500</v>
      </c>
    </row>
    <row r="100" spans="1:63" s="38" customFormat="1" x14ac:dyDescent="0.3">
      <c r="A100" s="129">
        <v>32343</v>
      </c>
      <c r="B100" s="52" t="s">
        <v>106</v>
      </c>
      <c r="C100" s="210">
        <v>0</v>
      </c>
      <c r="D100" s="170">
        <v>0</v>
      </c>
      <c r="E100" s="177">
        <v>0</v>
      </c>
      <c r="F100" s="87">
        <v>0</v>
      </c>
      <c r="G100" s="193">
        <v>0</v>
      </c>
      <c r="H100" s="87">
        <v>0</v>
      </c>
      <c r="I100" s="17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210">
        <v>0</v>
      </c>
      <c r="P100" s="278">
        <v>0</v>
      </c>
    </row>
    <row r="101" spans="1:63" s="38" customFormat="1" x14ac:dyDescent="0.3">
      <c r="A101" s="129">
        <v>32344</v>
      </c>
      <c r="B101" s="52" t="s">
        <v>107</v>
      </c>
      <c r="C101" s="210">
        <v>1000</v>
      </c>
      <c r="D101" s="170">
        <v>0</v>
      </c>
      <c r="E101" s="177">
        <v>0</v>
      </c>
      <c r="F101" s="87">
        <v>0</v>
      </c>
      <c r="G101" s="193">
        <v>1000</v>
      </c>
      <c r="H101" s="87">
        <v>0</v>
      </c>
      <c r="I101" s="17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210">
        <v>1000</v>
      </c>
      <c r="P101" s="278">
        <v>1000</v>
      </c>
    </row>
    <row r="102" spans="1:63" s="38" customFormat="1" x14ac:dyDescent="0.3">
      <c r="A102" s="129">
        <v>32349</v>
      </c>
      <c r="B102" s="52" t="s">
        <v>108</v>
      </c>
      <c r="C102" s="210">
        <v>50000</v>
      </c>
      <c r="D102" s="170">
        <v>0</v>
      </c>
      <c r="E102" s="177">
        <v>48000</v>
      </c>
      <c r="F102" s="87">
        <v>0</v>
      </c>
      <c r="G102" s="193">
        <v>2000</v>
      </c>
      <c r="H102" s="87">
        <v>0</v>
      </c>
      <c r="I102" s="177">
        <v>0</v>
      </c>
      <c r="J102" s="87">
        <v>0</v>
      </c>
      <c r="K102" s="87">
        <v>0</v>
      </c>
      <c r="L102" s="87">
        <v>0</v>
      </c>
      <c r="M102" s="87">
        <v>0</v>
      </c>
      <c r="N102" s="87">
        <v>0</v>
      </c>
      <c r="O102" s="210">
        <v>50000</v>
      </c>
      <c r="P102" s="278">
        <v>50000</v>
      </c>
    </row>
    <row r="103" spans="1:63" s="46" customFormat="1" x14ac:dyDescent="0.3">
      <c r="A103" s="127">
        <v>3235</v>
      </c>
      <c r="B103" s="48" t="s">
        <v>61</v>
      </c>
      <c r="C103" s="209">
        <v>108000</v>
      </c>
      <c r="D103" s="168">
        <f>D107</f>
        <v>17000</v>
      </c>
      <c r="E103" s="176">
        <f>E104+E105</f>
        <v>51000</v>
      </c>
      <c r="F103" s="84">
        <v>0</v>
      </c>
      <c r="G103" s="192">
        <f>G105+G106+G107+G108</f>
        <v>40000</v>
      </c>
      <c r="H103" s="84">
        <v>0</v>
      </c>
      <c r="I103" s="176">
        <v>0</v>
      </c>
      <c r="J103" s="84">
        <v>0</v>
      </c>
      <c r="K103" s="84">
        <v>0</v>
      </c>
      <c r="L103" s="84">
        <v>0</v>
      </c>
      <c r="M103" s="84">
        <v>0</v>
      </c>
      <c r="N103" s="84">
        <v>0</v>
      </c>
      <c r="O103" s="209">
        <v>108000</v>
      </c>
      <c r="P103" s="277">
        <v>108000</v>
      </c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</row>
    <row r="104" spans="1:63" x14ac:dyDescent="0.3">
      <c r="A104" s="128">
        <v>32352</v>
      </c>
      <c r="B104" s="50" t="s">
        <v>109</v>
      </c>
      <c r="C104" s="210">
        <v>45000</v>
      </c>
      <c r="D104" s="82">
        <v>0</v>
      </c>
      <c r="E104" s="90">
        <v>45000</v>
      </c>
      <c r="F104" s="90">
        <v>0</v>
      </c>
      <c r="G104" s="193">
        <v>0</v>
      </c>
      <c r="H104" s="90">
        <v>0</v>
      </c>
      <c r="I104" s="90">
        <v>0</v>
      </c>
      <c r="J104" s="90">
        <v>0</v>
      </c>
      <c r="K104" s="90">
        <v>0</v>
      </c>
      <c r="L104" s="90">
        <v>0</v>
      </c>
      <c r="M104" s="90">
        <v>0</v>
      </c>
      <c r="N104" s="90">
        <v>0</v>
      </c>
      <c r="O104" s="210">
        <v>45000</v>
      </c>
      <c r="P104" s="278">
        <v>45000</v>
      </c>
    </row>
    <row r="105" spans="1:63" x14ac:dyDescent="0.3">
      <c r="A105" s="128">
        <v>32353</v>
      </c>
      <c r="B105" s="50" t="s">
        <v>110</v>
      </c>
      <c r="C105" s="210">
        <v>16000</v>
      </c>
      <c r="D105" s="82">
        <v>0</v>
      </c>
      <c r="E105" s="90">
        <v>6000</v>
      </c>
      <c r="F105" s="90">
        <v>0</v>
      </c>
      <c r="G105" s="193">
        <v>10000</v>
      </c>
      <c r="H105" s="90">
        <v>0</v>
      </c>
      <c r="I105" s="90">
        <v>0</v>
      </c>
      <c r="J105" s="90">
        <v>0</v>
      </c>
      <c r="K105" s="90">
        <v>0</v>
      </c>
      <c r="L105" s="90">
        <v>0</v>
      </c>
      <c r="M105" s="90">
        <v>0</v>
      </c>
      <c r="N105" s="90">
        <v>0</v>
      </c>
      <c r="O105" s="210">
        <v>16000</v>
      </c>
      <c r="P105" s="278">
        <v>16000</v>
      </c>
    </row>
    <row r="106" spans="1:63" x14ac:dyDescent="0.3">
      <c r="A106" s="128">
        <v>32354</v>
      </c>
      <c r="B106" s="50" t="s">
        <v>166</v>
      </c>
      <c r="C106" s="210">
        <v>5000</v>
      </c>
      <c r="D106" s="82">
        <v>0</v>
      </c>
      <c r="E106" s="90">
        <v>0</v>
      </c>
      <c r="F106" s="90">
        <v>0</v>
      </c>
      <c r="G106" s="193">
        <v>5000</v>
      </c>
      <c r="H106" s="90">
        <v>0</v>
      </c>
      <c r="I106" s="90">
        <v>0</v>
      </c>
      <c r="J106" s="90">
        <v>0</v>
      </c>
      <c r="K106" s="90">
        <v>0</v>
      </c>
      <c r="L106" s="90">
        <v>0</v>
      </c>
      <c r="M106" s="90">
        <v>0</v>
      </c>
      <c r="N106" s="90">
        <v>0</v>
      </c>
      <c r="O106" s="210">
        <v>5000</v>
      </c>
      <c r="P106" s="278">
        <v>5000</v>
      </c>
    </row>
    <row r="107" spans="1:63" ht="36.75" x14ac:dyDescent="0.3">
      <c r="A107" s="128">
        <v>32355</v>
      </c>
      <c r="B107" s="51" t="s">
        <v>142</v>
      </c>
      <c r="C107" s="210">
        <v>32000</v>
      </c>
      <c r="D107" s="82">
        <v>17000</v>
      </c>
      <c r="E107" s="90">
        <v>0</v>
      </c>
      <c r="F107" s="90">
        <v>0</v>
      </c>
      <c r="G107" s="193">
        <v>15000</v>
      </c>
      <c r="H107" s="90">
        <v>0</v>
      </c>
      <c r="I107" s="90">
        <v>0</v>
      </c>
      <c r="J107" s="90">
        <v>0</v>
      </c>
      <c r="K107" s="90">
        <v>0</v>
      </c>
      <c r="L107" s="90">
        <v>0</v>
      </c>
      <c r="M107" s="90">
        <v>0</v>
      </c>
      <c r="N107" s="90">
        <v>0</v>
      </c>
      <c r="O107" s="210">
        <v>32000</v>
      </c>
      <c r="P107" s="278">
        <v>32000</v>
      </c>
    </row>
    <row r="108" spans="1:63" x14ac:dyDescent="0.3">
      <c r="A108" s="128">
        <v>32359</v>
      </c>
      <c r="B108" s="50" t="s">
        <v>138</v>
      </c>
      <c r="C108" s="210">
        <v>10000</v>
      </c>
      <c r="D108" s="82">
        <v>0</v>
      </c>
      <c r="E108" s="90">
        <v>0</v>
      </c>
      <c r="F108" s="90">
        <v>0</v>
      </c>
      <c r="G108" s="193">
        <v>10000</v>
      </c>
      <c r="H108" s="90">
        <v>0</v>
      </c>
      <c r="I108" s="90">
        <v>0</v>
      </c>
      <c r="J108" s="90">
        <v>0</v>
      </c>
      <c r="K108" s="90">
        <v>0</v>
      </c>
      <c r="L108" s="90">
        <v>0</v>
      </c>
      <c r="M108" s="90">
        <v>0</v>
      </c>
      <c r="N108" s="90">
        <v>0</v>
      </c>
      <c r="O108" s="210">
        <v>10000</v>
      </c>
      <c r="P108" s="278">
        <v>10000</v>
      </c>
    </row>
    <row r="109" spans="1:63" s="46" customFormat="1" x14ac:dyDescent="0.3">
      <c r="A109" s="127">
        <v>3236</v>
      </c>
      <c r="B109" s="48" t="s">
        <v>41</v>
      </c>
      <c r="C109" s="209">
        <v>15000</v>
      </c>
      <c r="D109" s="168">
        <v>0</v>
      </c>
      <c r="E109" s="176">
        <v>0</v>
      </c>
      <c r="F109" s="84">
        <v>0</v>
      </c>
      <c r="G109" s="192">
        <f>G110</f>
        <v>15000</v>
      </c>
      <c r="H109" s="84">
        <v>0</v>
      </c>
      <c r="I109" s="176">
        <v>0</v>
      </c>
      <c r="J109" s="84">
        <v>0</v>
      </c>
      <c r="K109" s="84">
        <v>0</v>
      </c>
      <c r="L109" s="84">
        <v>0</v>
      </c>
      <c r="M109" s="84">
        <v>0</v>
      </c>
      <c r="N109" s="84">
        <v>0</v>
      </c>
      <c r="O109" s="209">
        <v>15000</v>
      </c>
      <c r="P109" s="277">
        <v>15000</v>
      </c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</row>
    <row r="110" spans="1:63" x14ac:dyDescent="0.3">
      <c r="A110" s="128">
        <v>32361</v>
      </c>
      <c r="B110" s="50" t="s">
        <v>111</v>
      </c>
      <c r="C110" s="210">
        <v>15000</v>
      </c>
      <c r="D110" s="82">
        <v>0</v>
      </c>
      <c r="E110" s="90">
        <v>0</v>
      </c>
      <c r="F110" s="90">
        <v>0</v>
      </c>
      <c r="G110" s="193">
        <v>15000</v>
      </c>
      <c r="H110" s="90">
        <v>0</v>
      </c>
      <c r="I110" s="90">
        <v>0</v>
      </c>
      <c r="J110" s="90">
        <v>0</v>
      </c>
      <c r="K110" s="90">
        <v>0</v>
      </c>
      <c r="L110" s="90">
        <v>0</v>
      </c>
      <c r="M110" s="90">
        <v>0</v>
      </c>
      <c r="N110" s="90">
        <v>0</v>
      </c>
      <c r="O110" s="210">
        <v>15000</v>
      </c>
      <c r="P110" s="278">
        <v>15000</v>
      </c>
    </row>
    <row r="111" spans="1:63" s="46" customFormat="1" x14ac:dyDescent="0.3">
      <c r="A111" s="127">
        <v>3237</v>
      </c>
      <c r="B111" s="48" t="s">
        <v>42</v>
      </c>
      <c r="C111" s="209">
        <v>280000</v>
      </c>
      <c r="D111" s="168">
        <f>D113</f>
        <v>20000</v>
      </c>
      <c r="E111" s="176">
        <v>0</v>
      </c>
      <c r="F111" s="84">
        <v>0</v>
      </c>
      <c r="G111" s="192">
        <f>G112+G113+G114+G115+G116</f>
        <v>110000</v>
      </c>
      <c r="H111" s="84">
        <v>0</v>
      </c>
      <c r="I111" s="183">
        <f>I113</f>
        <v>150000</v>
      </c>
      <c r="J111" s="84">
        <v>0</v>
      </c>
      <c r="K111" s="84">
        <v>0</v>
      </c>
      <c r="L111" s="84">
        <v>0</v>
      </c>
      <c r="M111" s="84">
        <v>0</v>
      </c>
      <c r="N111" s="84">
        <v>0</v>
      </c>
      <c r="O111" s="209">
        <v>280000</v>
      </c>
      <c r="P111" s="277">
        <v>280000</v>
      </c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x14ac:dyDescent="0.3">
      <c r="A112" s="128">
        <v>32371</v>
      </c>
      <c r="B112" s="50" t="s">
        <v>112</v>
      </c>
      <c r="C112" s="210">
        <v>10000</v>
      </c>
      <c r="D112" s="82">
        <v>0</v>
      </c>
      <c r="E112" s="90">
        <v>0</v>
      </c>
      <c r="F112" s="90">
        <v>0</v>
      </c>
      <c r="G112" s="193">
        <v>10000</v>
      </c>
      <c r="H112" s="90">
        <v>0</v>
      </c>
      <c r="I112" s="79">
        <v>0</v>
      </c>
      <c r="J112" s="90">
        <v>0</v>
      </c>
      <c r="K112" s="90">
        <v>0</v>
      </c>
      <c r="L112" s="90">
        <v>0</v>
      </c>
      <c r="M112" s="90">
        <v>0</v>
      </c>
      <c r="N112" s="90">
        <v>0</v>
      </c>
      <c r="O112" s="210">
        <v>10000</v>
      </c>
      <c r="P112" s="278">
        <v>10000</v>
      </c>
    </row>
    <row r="113" spans="1:63" x14ac:dyDescent="0.3">
      <c r="A113" s="128">
        <v>32372</v>
      </c>
      <c r="B113" s="50" t="s">
        <v>113</v>
      </c>
      <c r="C113" s="210">
        <v>250000</v>
      </c>
      <c r="D113" s="82">
        <v>20000</v>
      </c>
      <c r="E113" s="90">
        <v>0</v>
      </c>
      <c r="F113" s="90">
        <v>0</v>
      </c>
      <c r="G113" s="193">
        <v>80000</v>
      </c>
      <c r="H113" s="90">
        <v>0</v>
      </c>
      <c r="I113" s="79">
        <v>150000</v>
      </c>
      <c r="J113" s="90">
        <v>0</v>
      </c>
      <c r="K113" s="90">
        <v>0</v>
      </c>
      <c r="L113" s="90">
        <v>0</v>
      </c>
      <c r="M113" s="90">
        <v>0</v>
      </c>
      <c r="N113" s="90">
        <v>0</v>
      </c>
      <c r="O113" s="210">
        <v>250000</v>
      </c>
      <c r="P113" s="278">
        <v>250000</v>
      </c>
    </row>
    <row r="114" spans="1:63" x14ac:dyDescent="0.3">
      <c r="A114" s="128">
        <v>32373</v>
      </c>
      <c r="B114" s="50" t="s">
        <v>114</v>
      </c>
      <c r="C114" s="210">
        <v>5000</v>
      </c>
      <c r="D114" s="82">
        <v>0</v>
      </c>
      <c r="E114" s="90">
        <v>0</v>
      </c>
      <c r="F114" s="90">
        <v>0</v>
      </c>
      <c r="G114" s="193">
        <v>5000</v>
      </c>
      <c r="H114" s="90">
        <v>0</v>
      </c>
      <c r="I114" s="79">
        <v>0</v>
      </c>
      <c r="J114" s="90">
        <v>0</v>
      </c>
      <c r="K114" s="90">
        <v>0</v>
      </c>
      <c r="L114" s="90">
        <v>0</v>
      </c>
      <c r="M114" s="90">
        <v>0</v>
      </c>
      <c r="N114" s="90">
        <v>0</v>
      </c>
      <c r="O114" s="210">
        <v>5000</v>
      </c>
      <c r="P114" s="278">
        <v>5000</v>
      </c>
    </row>
    <row r="115" spans="1:63" x14ac:dyDescent="0.3">
      <c r="A115" s="128">
        <v>32377</v>
      </c>
      <c r="B115" s="50" t="s">
        <v>162</v>
      </c>
      <c r="C115" s="210">
        <v>5000</v>
      </c>
      <c r="D115" s="82">
        <v>0</v>
      </c>
      <c r="E115" s="90">
        <v>0</v>
      </c>
      <c r="F115" s="90">
        <v>0</v>
      </c>
      <c r="G115" s="193">
        <v>5000</v>
      </c>
      <c r="H115" s="90">
        <v>0</v>
      </c>
      <c r="I115" s="79">
        <v>0</v>
      </c>
      <c r="J115" s="90">
        <v>0</v>
      </c>
      <c r="K115" s="90">
        <v>0</v>
      </c>
      <c r="L115" s="90">
        <v>0</v>
      </c>
      <c r="M115" s="90">
        <v>0</v>
      </c>
      <c r="N115" s="90">
        <v>0</v>
      </c>
      <c r="O115" s="210">
        <v>5000</v>
      </c>
      <c r="P115" s="278">
        <v>5000</v>
      </c>
    </row>
    <row r="116" spans="1:63" ht="19.5" customHeight="1" x14ac:dyDescent="0.3">
      <c r="A116" s="128">
        <v>32379</v>
      </c>
      <c r="B116" s="50" t="s">
        <v>115</v>
      </c>
      <c r="C116" s="210">
        <v>10000</v>
      </c>
      <c r="D116" s="82">
        <v>0</v>
      </c>
      <c r="E116" s="90">
        <v>0</v>
      </c>
      <c r="F116" s="90">
        <v>0</v>
      </c>
      <c r="G116" s="193">
        <v>10000</v>
      </c>
      <c r="H116" s="90">
        <v>0</v>
      </c>
      <c r="I116" s="79">
        <v>0</v>
      </c>
      <c r="J116" s="90">
        <v>0</v>
      </c>
      <c r="K116" s="90">
        <v>0</v>
      </c>
      <c r="L116" s="90">
        <v>0</v>
      </c>
      <c r="M116" s="90">
        <v>0</v>
      </c>
      <c r="N116" s="90">
        <v>0</v>
      </c>
      <c r="O116" s="210">
        <v>10000</v>
      </c>
      <c r="P116" s="278">
        <v>10000</v>
      </c>
    </row>
    <row r="117" spans="1:63" s="46" customFormat="1" x14ac:dyDescent="0.3">
      <c r="A117" s="127">
        <v>3238</v>
      </c>
      <c r="B117" s="48" t="s">
        <v>43</v>
      </c>
      <c r="C117" s="209">
        <v>32000</v>
      </c>
      <c r="D117" s="168">
        <f>D120</f>
        <v>15000</v>
      </c>
      <c r="E117" s="176">
        <v>0</v>
      </c>
      <c r="F117" s="84">
        <v>0</v>
      </c>
      <c r="G117" s="192">
        <f>G118+G119+G120</f>
        <v>17000</v>
      </c>
      <c r="H117" s="84">
        <v>0</v>
      </c>
      <c r="I117" s="183">
        <v>0</v>
      </c>
      <c r="J117" s="84">
        <v>0</v>
      </c>
      <c r="K117" s="84">
        <v>0</v>
      </c>
      <c r="L117" s="84">
        <v>0</v>
      </c>
      <c r="M117" s="84">
        <v>0</v>
      </c>
      <c r="N117" s="84">
        <v>0</v>
      </c>
      <c r="O117" s="209">
        <v>32000</v>
      </c>
      <c r="P117" s="277">
        <v>32000</v>
      </c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</row>
    <row r="118" spans="1:63" s="38" customFormat="1" x14ac:dyDescent="0.3">
      <c r="A118" s="129">
        <v>32381</v>
      </c>
      <c r="B118" s="52" t="s">
        <v>137</v>
      </c>
      <c r="C118" s="210">
        <v>5000</v>
      </c>
      <c r="D118" s="170">
        <v>0</v>
      </c>
      <c r="E118" s="177">
        <v>0</v>
      </c>
      <c r="F118" s="87">
        <v>0</v>
      </c>
      <c r="G118" s="193">
        <v>5000</v>
      </c>
      <c r="H118" s="87">
        <v>0</v>
      </c>
      <c r="I118" s="216">
        <v>0</v>
      </c>
      <c r="J118" s="87">
        <v>0</v>
      </c>
      <c r="K118" s="87">
        <v>0</v>
      </c>
      <c r="L118" s="87">
        <v>0</v>
      </c>
      <c r="M118" s="87">
        <v>0</v>
      </c>
      <c r="N118" s="87">
        <v>0</v>
      </c>
      <c r="O118" s="210">
        <v>5000</v>
      </c>
      <c r="P118" s="278">
        <v>5000</v>
      </c>
    </row>
    <row r="119" spans="1:63" x14ac:dyDescent="0.3">
      <c r="A119" s="128">
        <v>32382</v>
      </c>
      <c r="B119" s="50" t="s">
        <v>116</v>
      </c>
      <c r="C119" s="210">
        <v>5000</v>
      </c>
      <c r="D119" s="82">
        <v>0</v>
      </c>
      <c r="E119" s="90">
        <v>0</v>
      </c>
      <c r="F119" s="90">
        <v>0</v>
      </c>
      <c r="G119" s="193">
        <v>5000</v>
      </c>
      <c r="H119" s="90">
        <v>0</v>
      </c>
      <c r="I119" s="79">
        <v>0</v>
      </c>
      <c r="J119" s="90">
        <v>0</v>
      </c>
      <c r="K119" s="90">
        <v>0</v>
      </c>
      <c r="L119" s="90">
        <v>0</v>
      </c>
      <c r="M119" s="90">
        <v>0</v>
      </c>
      <c r="N119" s="90">
        <v>0</v>
      </c>
      <c r="O119" s="210">
        <v>5000</v>
      </c>
      <c r="P119" s="278">
        <v>5000</v>
      </c>
    </row>
    <row r="120" spans="1:63" x14ac:dyDescent="0.3">
      <c r="A120" s="128">
        <v>32389</v>
      </c>
      <c r="B120" s="50" t="s">
        <v>117</v>
      </c>
      <c r="C120" s="210">
        <v>22000</v>
      </c>
      <c r="D120" s="82">
        <v>15000</v>
      </c>
      <c r="E120" s="90">
        <v>0</v>
      </c>
      <c r="F120" s="90">
        <v>0</v>
      </c>
      <c r="G120" s="193">
        <v>7000</v>
      </c>
      <c r="H120" s="90">
        <v>0</v>
      </c>
      <c r="I120" s="79">
        <v>0</v>
      </c>
      <c r="J120" s="90">
        <v>0</v>
      </c>
      <c r="K120" s="90">
        <v>0</v>
      </c>
      <c r="L120" s="90">
        <v>0</v>
      </c>
      <c r="M120" s="90">
        <v>0</v>
      </c>
      <c r="N120" s="90">
        <v>0</v>
      </c>
      <c r="O120" s="210">
        <v>22000</v>
      </c>
      <c r="P120" s="278">
        <v>22000</v>
      </c>
    </row>
    <row r="121" spans="1:63" s="46" customFormat="1" x14ac:dyDescent="0.3">
      <c r="A121" s="127">
        <v>3239</v>
      </c>
      <c r="B121" s="48" t="s">
        <v>44</v>
      </c>
      <c r="C121" s="209">
        <v>39000</v>
      </c>
      <c r="D121" s="168">
        <f>D122</f>
        <v>10000</v>
      </c>
      <c r="E121" s="176">
        <v>0</v>
      </c>
      <c r="F121" s="84">
        <v>0</v>
      </c>
      <c r="G121" s="192">
        <f>G122+G123+G124+G125+G126+G127</f>
        <v>29000</v>
      </c>
      <c r="H121" s="84">
        <v>0</v>
      </c>
      <c r="I121" s="176">
        <v>0</v>
      </c>
      <c r="J121" s="84">
        <v>0</v>
      </c>
      <c r="K121" s="84">
        <v>0</v>
      </c>
      <c r="L121" s="84">
        <v>0</v>
      </c>
      <c r="M121" s="84">
        <v>0</v>
      </c>
      <c r="N121" s="84">
        <v>0</v>
      </c>
      <c r="O121" s="209">
        <v>39000</v>
      </c>
      <c r="P121" s="277">
        <v>39000</v>
      </c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</row>
    <row r="122" spans="1:63" ht="36.75" x14ac:dyDescent="0.3">
      <c r="A122" s="128">
        <v>32391</v>
      </c>
      <c r="B122" s="51" t="s">
        <v>125</v>
      </c>
      <c r="C122" s="210">
        <v>19000</v>
      </c>
      <c r="D122" s="82">
        <v>10000</v>
      </c>
      <c r="E122" s="90">
        <v>0</v>
      </c>
      <c r="F122" s="90">
        <v>0</v>
      </c>
      <c r="G122" s="193">
        <v>9000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90">
        <v>0</v>
      </c>
      <c r="O122" s="210">
        <v>19000</v>
      </c>
      <c r="P122" s="278">
        <v>19000</v>
      </c>
    </row>
    <row r="123" spans="1:63" x14ac:dyDescent="0.3">
      <c r="A123" s="128">
        <v>32392</v>
      </c>
      <c r="B123" s="50" t="s">
        <v>118</v>
      </c>
      <c r="C123" s="210">
        <v>5000</v>
      </c>
      <c r="D123" s="82">
        <v>0</v>
      </c>
      <c r="E123" s="90">
        <v>0</v>
      </c>
      <c r="F123" s="90">
        <v>0</v>
      </c>
      <c r="G123" s="193">
        <v>5000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90">
        <v>0</v>
      </c>
      <c r="O123" s="210">
        <v>5000</v>
      </c>
      <c r="P123" s="278">
        <v>5000</v>
      </c>
    </row>
    <row r="124" spans="1:63" x14ac:dyDescent="0.3">
      <c r="A124" s="128">
        <v>32394</v>
      </c>
      <c r="B124" s="50" t="s">
        <v>136</v>
      </c>
      <c r="C124" s="210">
        <v>3000</v>
      </c>
      <c r="D124" s="82">
        <v>0</v>
      </c>
      <c r="E124" s="90">
        <v>0</v>
      </c>
      <c r="F124" s="90">
        <v>0</v>
      </c>
      <c r="G124" s="193">
        <v>3000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90">
        <v>0</v>
      </c>
      <c r="O124" s="210">
        <v>3000</v>
      </c>
      <c r="P124" s="278">
        <v>3000</v>
      </c>
    </row>
    <row r="125" spans="1:63" x14ac:dyDescent="0.3">
      <c r="A125" s="128">
        <v>32395</v>
      </c>
      <c r="B125" s="50" t="s">
        <v>143</v>
      </c>
      <c r="C125" s="210">
        <v>1000</v>
      </c>
      <c r="D125" s="82">
        <v>0</v>
      </c>
      <c r="E125" s="90">
        <v>0</v>
      </c>
      <c r="F125" s="90">
        <v>0</v>
      </c>
      <c r="G125" s="193">
        <v>1000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90">
        <v>0</v>
      </c>
      <c r="O125" s="210">
        <v>1000</v>
      </c>
      <c r="P125" s="278">
        <v>1000</v>
      </c>
    </row>
    <row r="126" spans="1:63" x14ac:dyDescent="0.3">
      <c r="A126" s="128">
        <v>32396</v>
      </c>
      <c r="B126" s="50" t="s">
        <v>119</v>
      </c>
      <c r="C126" s="210">
        <v>1000</v>
      </c>
      <c r="D126" s="82">
        <v>0</v>
      </c>
      <c r="E126" s="90">
        <v>0</v>
      </c>
      <c r="F126" s="90">
        <v>0</v>
      </c>
      <c r="G126" s="193">
        <v>1000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90">
        <v>0</v>
      </c>
      <c r="O126" s="210">
        <v>1000</v>
      </c>
      <c r="P126" s="278">
        <v>1000</v>
      </c>
    </row>
    <row r="127" spans="1:63" x14ac:dyDescent="0.3">
      <c r="A127" s="128">
        <v>32399</v>
      </c>
      <c r="B127" s="50" t="s">
        <v>120</v>
      </c>
      <c r="C127" s="210">
        <v>10000</v>
      </c>
      <c r="D127" s="82">
        <v>0</v>
      </c>
      <c r="E127" s="90">
        <v>0</v>
      </c>
      <c r="F127" s="90">
        <v>0</v>
      </c>
      <c r="G127" s="193">
        <v>10000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90">
        <v>0</v>
      </c>
      <c r="O127" s="210">
        <v>10000</v>
      </c>
      <c r="P127" s="278">
        <v>10000</v>
      </c>
    </row>
    <row r="128" spans="1:63" s="40" customFormat="1" x14ac:dyDescent="0.3">
      <c r="A128" s="124">
        <v>324</v>
      </c>
      <c r="B128" s="43" t="s">
        <v>27</v>
      </c>
      <c r="C128" s="211">
        <v>47000</v>
      </c>
      <c r="D128" s="169">
        <v>0</v>
      </c>
      <c r="E128" s="178">
        <f>E129</f>
        <v>11000</v>
      </c>
      <c r="F128" s="91">
        <v>0</v>
      </c>
      <c r="G128" s="194">
        <f>G129</f>
        <v>36000</v>
      </c>
      <c r="H128" s="91">
        <v>0</v>
      </c>
      <c r="I128" s="178">
        <v>0</v>
      </c>
      <c r="J128" s="91">
        <v>0</v>
      </c>
      <c r="K128" s="91">
        <v>0</v>
      </c>
      <c r="L128" s="91">
        <v>0</v>
      </c>
      <c r="M128" s="91">
        <v>0</v>
      </c>
      <c r="N128" s="91">
        <v>0</v>
      </c>
      <c r="O128" s="211">
        <v>47000</v>
      </c>
      <c r="P128" s="279">
        <v>47000</v>
      </c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  <c r="BJ128" s="41"/>
      <c r="BK128" s="41"/>
    </row>
    <row r="129" spans="1:63" s="46" customFormat="1" x14ac:dyDescent="0.3">
      <c r="A129" s="127">
        <v>3241</v>
      </c>
      <c r="B129" s="48" t="s">
        <v>27</v>
      </c>
      <c r="C129" s="209">
        <v>47000</v>
      </c>
      <c r="D129" s="168">
        <v>0</v>
      </c>
      <c r="E129" s="176">
        <f>E131</f>
        <v>11000</v>
      </c>
      <c r="F129" s="84">
        <v>0</v>
      </c>
      <c r="G129" s="192">
        <f>G130+G131</f>
        <v>36000</v>
      </c>
      <c r="H129" s="84">
        <v>0</v>
      </c>
      <c r="I129" s="176">
        <v>0</v>
      </c>
      <c r="J129" s="84">
        <v>0</v>
      </c>
      <c r="K129" s="84">
        <v>0</v>
      </c>
      <c r="L129" s="84">
        <v>0</v>
      </c>
      <c r="M129" s="84">
        <v>0</v>
      </c>
      <c r="N129" s="84">
        <v>0</v>
      </c>
      <c r="O129" s="209">
        <v>47000</v>
      </c>
      <c r="P129" s="277">
        <v>47000</v>
      </c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</row>
    <row r="130" spans="1:63" x14ac:dyDescent="0.3">
      <c r="A130" s="128">
        <v>32411</v>
      </c>
      <c r="B130" s="50" t="s">
        <v>126</v>
      </c>
      <c r="C130" s="210">
        <v>18000</v>
      </c>
      <c r="D130" s="82">
        <v>0</v>
      </c>
      <c r="E130" s="90">
        <v>0</v>
      </c>
      <c r="F130" s="90">
        <v>0</v>
      </c>
      <c r="G130" s="193">
        <v>18000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90">
        <v>0</v>
      </c>
      <c r="O130" s="210">
        <v>18000</v>
      </c>
      <c r="P130" s="278">
        <v>18000</v>
      </c>
    </row>
    <row r="131" spans="1:63" x14ac:dyDescent="0.3">
      <c r="A131" s="128">
        <v>32412</v>
      </c>
      <c r="B131" s="50" t="s">
        <v>135</v>
      </c>
      <c r="C131" s="210">
        <v>29000</v>
      </c>
      <c r="D131" s="82">
        <v>0</v>
      </c>
      <c r="E131" s="90">
        <v>11000</v>
      </c>
      <c r="F131" s="90">
        <v>0</v>
      </c>
      <c r="G131" s="193">
        <v>18000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90">
        <v>0</v>
      </c>
      <c r="O131" s="210">
        <v>29000</v>
      </c>
      <c r="P131" s="278">
        <v>29000</v>
      </c>
    </row>
    <row r="132" spans="1:63" s="40" customFormat="1" ht="36.75" x14ac:dyDescent="0.3">
      <c r="A132" s="124">
        <v>329</v>
      </c>
      <c r="B132" s="47" t="s">
        <v>2</v>
      </c>
      <c r="C132" s="211">
        <v>112000</v>
      </c>
      <c r="D132" s="169">
        <f>D137+D139</f>
        <v>14000</v>
      </c>
      <c r="E132" s="178">
        <v>0</v>
      </c>
      <c r="F132" s="91">
        <v>0</v>
      </c>
      <c r="G132" s="194">
        <f>G133+G137+G139+G141+G146+G148</f>
        <v>48000</v>
      </c>
      <c r="H132" s="91">
        <v>0</v>
      </c>
      <c r="I132" s="178">
        <f>I141+I146</f>
        <v>50000</v>
      </c>
      <c r="J132" s="91">
        <v>0</v>
      </c>
      <c r="K132" s="91">
        <v>0</v>
      </c>
      <c r="L132" s="91">
        <v>0</v>
      </c>
      <c r="M132" s="91">
        <v>0</v>
      </c>
      <c r="N132" s="91">
        <v>0</v>
      </c>
      <c r="O132" s="211">
        <v>112000</v>
      </c>
      <c r="P132" s="279">
        <v>112000</v>
      </c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</row>
    <row r="133" spans="1:63" s="56" customFormat="1" x14ac:dyDescent="0.3">
      <c r="A133" s="127">
        <v>3292</v>
      </c>
      <c r="B133" s="49" t="s">
        <v>54</v>
      </c>
      <c r="C133" s="209">
        <v>16000</v>
      </c>
      <c r="D133" s="168">
        <v>0</v>
      </c>
      <c r="E133" s="176">
        <v>0</v>
      </c>
      <c r="F133" s="84">
        <v>0</v>
      </c>
      <c r="G133" s="192">
        <f>G134+G135</f>
        <v>16000</v>
      </c>
      <c r="H133" s="84">
        <v>0</v>
      </c>
      <c r="I133" s="176">
        <v>0</v>
      </c>
      <c r="J133" s="84">
        <v>0</v>
      </c>
      <c r="K133" s="84">
        <v>0</v>
      </c>
      <c r="L133" s="84">
        <v>0</v>
      </c>
      <c r="M133" s="84">
        <v>0</v>
      </c>
      <c r="N133" s="84">
        <v>0</v>
      </c>
      <c r="O133" s="209">
        <v>16000</v>
      </c>
      <c r="P133" s="277">
        <v>16000</v>
      </c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</row>
    <row r="134" spans="1:63" s="41" customFormat="1" ht="36.75" x14ac:dyDescent="0.3">
      <c r="A134" s="129">
        <v>32921</v>
      </c>
      <c r="B134" s="53" t="s">
        <v>133</v>
      </c>
      <c r="C134" s="210">
        <v>8000</v>
      </c>
      <c r="D134" s="170">
        <v>0</v>
      </c>
      <c r="E134" s="177">
        <v>0</v>
      </c>
      <c r="F134" s="87">
        <v>0</v>
      </c>
      <c r="G134" s="193">
        <v>8000</v>
      </c>
      <c r="H134" s="87">
        <v>0</v>
      </c>
      <c r="I134" s="177">
        <v>0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210">
        <v>8000</v>
      </c>
      <c r="P134" s="278">
        <v>8000</v>
      </c>
    </row>
    <row r="135" spans="1:63" s="41" customFormat="1" ht="36.75" x14ac:dyDescent="0.3">
      <c r="A135" s="129">
        <v>32922</v>
      </c>
      <c r="B135" s="53" t="s">
        <v>134</v>
      </c>
      <c r="C135" s="210">
        <v>8000</v>
      </c>
      <c r="D135" s="170">
        <v>0</v>
      </c>
      <c r="E135" s="177">
        <v>0</v>
      </c>
      <c r="F135" s="87">
        <v>0</v>
      </c>
      <c r="G135" s="193">
        <v>8000</v>
      </c>
      <c r="H135" s="87">
        <v>0</v>
      </c>
      <c r="I135" s="17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210">
        <v>8000</v>
      </c>
      <c r="P135" s="278">
        <v>8000</v>
      </c>
    </row>
    <row r="136" spans="1:63" s="40" customFormat="1" x14ac:dyDescent="0.3">
      <c r="A136" s="141">
        <v>32923</v>
      </c>
      <c r="B136" s="134" t="s">
        <v>121</v>
      </c>
      <c r="C136" s="210">
        <v>0</v>
      </c>
      <c r="D136" s="136">
        <v>0</v>
      </c>
      <c r="E136" s="135">
        <v>0</v>
      </c>
      <c r="F136" s="135">
        <v>0</v>
      </c>
      <c r="G136" s="193">
        <v>0</v>
      </c>
      <c r="H136" s="135">
        <v>0</v>
      </c>
      <c r="I136" s="135">
        <v>0</v>
      </c>
      <c r="J136" s="135">
        <v>0</v>
      </c>
      <c r="K136" s="135">
        <v>0</v>
      </c>
      <c r="L136" s="135">
        <v>0</v>
      </c>
      <c r="M136" s="135">
        <v>0</v>
      </c>
      <c r="N136" s="135">
        <v>0</v>
      </c>
      <c r="O136" s="210">
        <v>0</v>
      </c>
      <c r="P136" s="278">
        <v>0</v>
      </c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  <c r="BJ136" s="41"/>
      <c r="BK136" s="41"/>
    </row>
    <row r="137" spans="1:63" s="56" customFormat="1" x14ac:dyDescent="0.3">
      <c r="A137" s="127">
        <v>3293</v>
      </c>
      <c r="B137" s="49" t="s">
        <v>45</v>
      </c>
      <c r="C137" s="209">
        <v>18000</v>
      </c>
      <c r="D137" s="168">
        <f>D138</f>
        <v>10000</v>
      </c>
      <c r="E137" s="176">
        <v>0</v>
      </c>
      <c r="F137" s="84">
        <v>0</v>
      </c>
      <c r="G137" s="192">
        <f>G138</f>
        <v>8000</v>
      </c>
      <c r="H137" s="84">
        <v>0</v>
      </c>
      <c r="I137" s="176">
        <v>0</v>
      </c>
      <c r="J137" s="84">
        <v>0</v>
      </c>
      <c r="K137" s="84">
        <v>0</v>
      </c>
      <c r="L137" s="84">
        <v>0</v>
      </c>
      <c r="M137" s="84">
        <v>0</v>
      </c>
      <c r="N137" s="84">
        <v>0</v>
      </c>
      <c r="O137" s="209">
        <v>18000</v>
      </c>
      <c r="P137" s="277">
        <v>18000</v>
      </c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</row>
    <row r="138" spans="1:63" s="40" customFormat="1" x14ac:dyDescent="0.3">
      <c r="A138" s="128">
        <v>32931</v>
      </c>
      <c r="B138" s="51" t="s">
        <v>45</v>
      </c>
      <c r="C138" s="210">
        <v>18000</v>
      </c>
      <c r="D138" s="82">
        <v>10000</v>
      </c>
      <c r="E138" s="90">
        <v>0</v>
      </c>
      <c r="F138" s="90">
        <v>0</v>
      </c>
      <c r="G138" s="193">
        <v>8000</v>
      </c>
      <c r="H138" s="90">
        <v>0</v>
      </c>
      <c r="I138" s="90">
        <v>0</v>
      </c>
      <c r="J138" s="90">
        <v>0</v>
      </c>
      <c r="K138" s="90">
        <v>0</v>
      </c>
      <c r="L138" s="90">
        <v>0</v>
      </c>
      <c r="M138" s="90">
        <v>0</v>
      </c>
      <c r="N138" s="90">
        <v>0</v>
      </c>
      <c r="O138" s="210">
        <v>18000</v>
      </c>
      <c r="P138" s="278">
        <v>18000</v>
      </c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</row>
    <row r="139" spans="1:63" s="46" customFormat="1" x14ac:dyDescent="0.3">
      <c r="A139" s="127">
        <v>3294</v>
      </c>
      <c r="B139" s="49" t="s">
        <v>46</v>
      </c>
      <c r="C139" s="209">
        <v>9000</v>
      </c>
      <c r="D139" s="168">
        <f>D140</f>
        <v>4000</v>
      </c>
      <c r="E139" s="176">
        <v>0</v>
      </c>
      <c r="F139" s="84">
        <v>0</v>
      </c>
      <c r="G139" s="192">
        <f>G140</f>
        <v>5000</v>
      </c>
      <c r="H139" s="84">
        <v>0</v>
      </c>
      <c r="I139" s="176">
        <v>0</v>
      </c>
      <c r="J139" s="84">
        <v>0</v>
      </c>
      <c r="K139" s="84">
        <v>0</v>
      </c>
      <c r="L139" s="84">
        <v>0</v>
      </c>
      <c r="M139" s="84">
        <v>0</v>
      </c>
      <c r="N139" s="84">
        <v>0</v>
      </c>
      <c r="O139" s="209">
        <v>9000</v>
      </c>
      <c r="P139" s="277">
        <v>9000</v>
      </c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</row>
    <row r="140" spans="1:63" x14ac:dyDescent="0.3">
      <c r="A140" s="128">
        <v>32941</v>
      </c>
      <c r="B140" s="51" t="s">
        <v>122</v>
      </c>
      <c r="C140" s="210">
        <v>9000</v>
      </c>
      <c r="D140" s="82">
        <v>4000</v>
      </c>
      <c r="E140" s="90">
        <v>0</v>
      </c>
      <c r="F140" s="90">
        <v>0</v>
      </c>
      <c r="G140" s="193">
        <v>5000</v>
      </c>
      <c r="H140" s="90">
        <v>0</v>
      </c>
      <c r="I140" s="90">
        <v>0</v>
      </c>
      <c r="J140" s="90">
        <v>0</v>
      </c>
      <c r="K140" s="90">
        <v>0</v>
      </c>
      <c r="L140" s="90">
        <v>0</v>
      </c>
      <c r="M140" s="90">
        <v>0</v>
      </c>
      <c r="N140" s="90">
        <v>0</v>
      </c>
      <c r="O140" s="210">
        <v>9000</v>
      </c>
      <c r="P140" s="278">
        <v>9000</v>
      </c>
    </row>
    <row r="141" spans="1:63" s="46" customFormat="1" x14ac:dyDescent="0.3">
      <c r="A141" s="127">
        <v>3295</v>
      </c>
      <c r="B141" s="57" t="s">
        <v>55</v>
      </c>
      <c r="C141" s="209">
        <v>39000</v>
      </c>
      <c r="D141" s="168">
        <v>0</v>
      </c>
      <c r="E141" s="176">
        <v>0</v>
      </c>
      <c r="F141" s="84">
        <v>0</v>
      </c>
      <c r="G141" s="192">
        <f>G142+G143+G145</f>
        <v>9000</v>
      </c>
      <c r="H141" s="84">
        <v>0</v>
      </c>
      <c r="I141" s="176">
        <f>I142+I144</f>
        <v>30000</v>
      </c>
      <c r="J141" s="84">
        <v>0</v>
      </c>
      <c r="K141" s="84">
        <v>0</v>
      </c>
      <c r="L141" s="84">
        <v>0</v>
      </c>
      <c r="M141" s="84">
        <v>0</v>
      </c>
      <c r="N141" s="84">
        <v>0</v>
      </c>
      <c r="O141" s="209">
        <v>39000</v>
      </c>
      <c r="P141" s="277">
        <v>39000</v>
      </c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</row>
    <row r="142" spans="1:63" s="38" customFormat="1" ht="17.25" customHeight="1" x14ac:dyDescent="0.3">
      <c r="A142" s="129">
        <v>32952</v>
      </c>
      <c r="B142" s="137" t="s">
        <v>168</v>
      </c>
      <c r="C142" s="210">
        <v>13000</v>
      </c>
      <c r="D142" s="170">
        <v>0</v>
      </c>
      <c r="E142" s="177">
        <v>0</v>
      </c>
      <c r="F142" s="87">
        <v>0</v>
      </c>
      <c r="G142" s="195">
        <v>3000</v>
      </c>
      <c r="H142" s="87">
        <v>0</v>
      </c>
      <c r="I142" s="177">
        <v>10000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210">
        <v>13000</v>
      </c>
      <c r="P142" s="278">
        <v>13000</v>
      </c>
    </row>
    <row r="143" spans="1:63" s="38" customFormat="1" x14ac:dyDescent="0.3">
      <c r="A143" s="129">
        <v>32953</v>
      </c>
      <c r="B143" s="137" t="s">
        <v>132</v>
      </c>
      <c r="C143" s="210">
        <v>3000</v>
      </c>
      <c r="D143" s="170">
        <v>0</v>
      </c>
      <c r="E143" s="177">
        <v>0</v>
      </c>
      <c r="F143" s="87">
        <v>0</v>
      </c>
      <c r="G143" s="193">
        <v>3000</v>
      </c>
      <c r="H143" s="87">
        <v>0</v>
      </c>
      <c r="I143" s="17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210">
        <v>3000</v>
      </c>
      <c r="P143" s="278">
        <v>3000</v>
      </c>
    </row>
    <row r="144" spans="1:63" s="38" customFormat="1" x14ac:dyDescent="0.3">
      <c r="A144" s="129">
        <v>32955</v>
      </c>
      <c r="B144" s="137" t="s">
        <v>150</v>
      </c>
      <c r="C144" s="210">
        <v>20000</v>
      </c>
      <c r="D144" s="170">
        <v>0</v>
      </c>
      <c r="E144" s="177">
        <v>0</v>
      </c>
      <c r="F144" s="87">
        <v>0</v>
      </c>
      <c r="G144" s="195">
        <v>0</v>
      </c>
      <c r="H144" s="87">
        <v>0</v>
      </c>
      <c r="I144" s="177">
        <v>20000</v>
      </c>
      <c r="J144" s="87">
        <v>0</v>
      </c>
      <c r="K144" s="87">
        <v>0</v>
      </c>
      <c r="L144" s="87">
        <v>0</v>
      </c>
      <c r="M144" s="87">
        <v>0</v>
      </c>
      <c r="N144" s="87">
        <v>0</v>
      </c>
      <c r="O144" s="210">
        <v>20000</v>
      </c>
      <c r="P144" s="278">
        <v>20000</v>
      </c>
    </row>
    <row r="145" spans="1:63" s="38" customFormat="1" x14ac:dyDescent="0.3">
      <c r="A145" s="129">
        <v>32959</v>
      </c>
      <c r="B145" s="137" t="s">
        <v>169</v>
      </c>
      <c r="C145" s="210">
        <v>3000</v>
      </c>
      <c r="D145" s="170">
        <v>0</v>
      </c>
      <c r="E145" s="177">
        <v>0</v>
      </c>
      <c r="F145" s="87">
        <v>0</v>
      </c>
      <c r="G145" s="195">
        <v>3000</v>
      </c>
      <c r="H145" s="87">
        <v>0</v>
      </c>
      <c r="I145" s="177">
        <v>0</v>
      </c>
      <c r="J145" s="87">
        <v>0</v>
      </c>
      <c r="K145" s="87">
        <v>0</v>
      </c>
      <c r="L145" s="87">
        <v>0</v>
      </c>
      <c r="M145" s="87">
        <v>0</v>
      </c>
      <c r="N145" s="87">
        <v>0</v>
      </c>
      <c r="O145" s="210">
        <v>3000</v>
      </c>
      <c r="P145" s="278">
        <v>3000</v>
      </c>
    </row>
    <row r="146" spans="1:63" s="46" customFormat="1" x14ac:dyDescent="0.3">
      <c r="A146" s="127">
        <v>3296</v>
      </c>
      <c r="B146" s="57" t="s">
        <v>170</v>
      </c>
      <c r="C146" s="209">
        <v>20000</v>
      </c>
      <c r="D146" s="168">
        <v>0</v>
      </c>
      <c r="E146" s="176">
        <v>0</v>
      </c>
      <c r="F146" s="84">
        <v>0</v>
      </c>
      <c r="G146" s="192">
        <v>0</v>
      </c>
      <c r="H146" s="84">
        <v>0</v>
      </c>
      <c r="I146" s="176">
        <f>I147</f>
        <v>20000</v>
      </c>
      <c r="J146" s="84">
        <v>0</v>
      </c>
      <c r="K146" s="84">
        <v>0</v>
      </c>
      <c r="L146" s="84">
        <v>0</v>
      </c>
      <c r="M146" s="84">
        <v>0</v>
      </c>
      <c r="N146" s="84">
        <v>0</v>
      </c>
      <c r="O146" s="209">
        <v>20000</v>
      </c>
      <c r="P146" s="277">
        <v>20000</v>
      </c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</row>
    <row r="147" spans="1:63" s="38" customFormat="1" ht="17.25" customHeight="1" x14ac:dyDescent="0.3">
      <c r="A147" s="129">
        <v>32961</v>
      </c>
      <c r="B147" s="137" t="s">
        <v>170</v>
      </c>
      <c r="C147" s="210">
        <v>20000</v>
      </c>
      <c r="D147" s="170">
        <v>0</v>
      </c>
      <c r="E147" s="177">
        <v>0</v>
      </c>
      <c r="F147" s="87">
        <v>0</v>
      </c>
      <c r="G147" s="195">
        <v>0</v>
      </c>
      <c r="H147" s="87">
        <v>0</v>
      </c>
      <c r="I147" s="177">
        <v>20000</v>
      </c>
      <c r="J147" s="87">
        <v>0</v>
      </c>
      <c r="K147" s="87">
        <v>0</v>
      </c>
      <c r="L147" s="87">
        <v>0</v>
      </c>
      <c r="M147" s="87">
        <v>0</v>
      </c>
      <c r="N147" s="87">
        <v>0</v>
      </c>
      <c r="O147" s="210">
        <v>20000</v>
      </c>
      <c r="P147" s="278">
        <v>20000</v>
      </c>
    </row>
    <row r="148" spans="1:63" s="46" customFormat="1" ht="36.75" x14ac:dyDescent="0.3">
      <c r="A148" s="127">
        <v>3299</v>
      </c>
      <c r="B148" s="49" t="s">
        <v>2</v>
      </c>
      <c r="C148" s="209">
        <v>10000</v>
      </c>
      <c r="D148" s="168">
        <v>0</v>
      </c>
      <c r="E148" s="176">
        <v>0</v>
      </c>
      <c r="F148" s="84">
        <v>0</v>
      </c>
      <c r="G148" s="192">
        <f>G149+G150</f>
        <v>10000</v>
      </c>
      <c r="H148" s="84">
        <v>0</v>
      </c>
      <c r="I148" s="176">
        <v>0</v>
      </c>
      <c r="J148" s="84">
        <v>0</v>
      </c>
      <c r="K148" s="84">
        <v>0</v>
      </c>
      <c r="L148" s="84">
        <v>0</v>
      </c>
      <c r="M148" s="84">
        <v>0</v>
      </c>
      <c r="N148" s="84">
        <v>0</v>
      </c>
      <c r="O148" s="209">
        <v>10000</v>
      </c>
      <c r="P148" s="277">
        <v>10000</v>
      </c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</row>
    <row r="149" spans="1:63" ht="54.75" x14ac:dyDescent="0.3">
      <c r="A149" s="128">
        <v>32991</v>
      </c>
      <c r="B149" s="51" t="s">
        <v>124</v>
      </c>
      <c r="C149" s="210">
        <v>5000</v>
      </c>
      <c r="D149" s="82">
        <v>0</v>
      </c>
      <c r="E149" s="90">
        <v>0</v>
      </c>
      <c r="F149" s="90">
        <v>0</v>
      </c>
      <c r="G149" s="193">
        <v>5000</v>
      </c>
      <c r="H149" s="90">
        <v>0</v>
      </c>
      <c r="I149" s="90">
        <v>0</v>
      </c>
      <c r="J149" s="90">
        <v>0</v>
      </c>
      <c r="K149" s="90">
        <v>0</v>
      </c>
      <c r="L149" s="90">
        <v>0</v>
      </c>
      <c r="M149" s="90">
        <v>0</v>
      </c>
      <c r="N149" s="90">
        <v>0</v>
      </c>
      <c r="O149" s="210">
        <v>5000</v>
      </c>
      <c r="P149" s="278">
        <v>5000</v>
      </c>
    </row>
    <row r="150" spans="1:63" ht="36.75" x14ac:dyDescent="0.3">
      <c r="A150" s="128">
        <v>32999</v>
      </c>
      <c r="B150" s="51" t="s">
        <v>2</v>
      </c>
      <c r="C150" s="210">
        <v>5000</v>
      </c>
      <c r="D150" s="82">
        <v>0</v>
      </c>
      <c r="E150" s="90">
        <v>0</v>
      </c>
      <c r="F150" s="90">
        <v>0</v>
      </c>
      <c r="G150" s="193">
        <v>5000</v>
      </c>
      <c r="H150" s="90">
        <v>0</v>
      </c>
      <c r="I150" s="90">
        <v>0</v>
      </c>
      <c r="J150" s="90">
        <v>0</v>
      </c>
      <c r="K150" s="90">
        <v>0</v>
      </c>
      <c r="L150" s="90">
        <v>0</v>
      </c>
      <c r="M150" s="90">
        <v>0</v>
      </c>
      <c r="N150" s="90">
        <v>0</v>
      </c>
      <c r="O150" s="210">
        <v>5000</v>
      </c>
      <c r="P150" s="278">
        <v>5000</v>
      </c>
    </row>
    <row r="151" spans="1:63" ht="19.5" thickBot="1" x14ac:dyDescent="0.35">
      <c r="A151" s="126">
        <v>34</v>
      </c>
      <c r="B151" s="45" t="s">
        <v>5</v>
      </c>
      <c r="C151" s="207">
        <v>28300</v>
      </c>
      <c r="D151" s="166">
        <f>D152</f>
        <v>4000</v>
      </c>
      <c r="E151" s="173">
        <v>0</v>
      </c>
      <c r="F151" s="89">
        <v>0</v>
      </c>
      <c r="G151" s="196">
        <f>G152</f>
        <v>5300</v>
      </c>
      <c r="H151" s="89">
        <v>0</v>
      </c>
      <c r="I151" s="173">
        <f>I152</f>
        <v>19000</v>
      </c>
      <c r="J151" s="89">
        <v>0</v>
      </c>
      <c r="K151" s="89">
        <v>0</v>
      </c>
      <c r="L151" s="89">
        <v>0</v>
      </c>
      <c r="M151" s="89">
        <v>0</v>
      </c>
      <c r="N151" s="89">
        <v>0</v>
      </c>
      <c r="O151" s="207">
        <v>28300</v>
      </c>
      <c r="P151" s="275">
        <v>28300</v>
      </c>
    </row>
    <row r="152" spans="1:63" s="40" customFormat="1" x14ac:dyDescent="0.3">
      <c r="A152" s="138">
        <v>343</v>
      </c>
      <c r="B152" s="151" t="s">
        <v>6</v>
      </c>
      <c r="C152" s="208">
        <v>28300</v>
      </c>
      <c r="D152" s="167">
        <f>D153</f>
        <v>4000</v>
      </c>
      <c r="E152" s="175">
        <v>0</v>
      </c>
      <c r="F152" s="145">
        <v>0</v>
      </c>
      <c r="G152" s="197">
        <f>G153+G156+G157</f>
        <v>5300</v>
      </c>
      <c r="H152" s="145">
        <v>0</v>
      </c>
      <c r="I152" s="175">
        <f>I157</f>
        <v>19000</v>
      </c>
      <c r="J152" s="145">
        <v>0</v>
      </c>
      <c r="K152" s="145">
        <v>0</v>
      </c>
      <c r="L152" s="145">
        <v>0</v>
      </c>
      <c r="M152" s="145">
        <v>0</v>
      </c>
      <c r="N152" s="145">
        <v>0</v>
      </c>
      <c r="O152" s="208">
        <v>28300</v>
      </c>
      <c r="P152" s="276">
        <v>28300</v>
      </c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</row>
    <row r="153" spans="1:63" s="56" customFormat="1" x14ac:dyDescent="0.3">
      <c r="A153" s="127">
        <v>3431</v>
      </c>
      <c r="B153" s="48" t="s">
        <v>47</v>
      </c>
      <c r="C153" s="209">
        <v>8500</v>
      </c>
      <c r="D153" s="168">
        <f>D154</f>
        <v>4000</v>
      </c>
      <c r="E153" s="176">
        <v>0</v>
      </c>
      <c r="F153" s="84">
        <v>0</v>
      </c>
      <c r="G153" s="192">
        <f>G154+G155</f>
        <v>4500</v>
      </c>
      <c r="H153" s="84">
        <v>0</v>
      </c>
      <c r="I153" s="176">
        <v>0</v>
      </c>
      <c r="J153" s="84">
        <v>0</v>
      </c>
      <c r="K153" s="84">
        <v>0</v>
      </c>
      <c r="L153" s="84">
        <v>0</v>
      </c>
      <c r="M153" s="84">
        <v>0</v>
      </c>
      <c r="N153" s="84">
        <v>0</v>
      </c>
      <c r="O153" s="209">
        <v>8500</v>
      </c>
      <c r="P153" s="277">
        <v>8500</v>
      </c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</row>
    <row r="154" spans="1:63" s="40" customFormat="1" x14ac:dyDescent="0.3">
      <c r="A154" s="128">
        <v>34311</v>
      </c>
      <c r="B154" s="50" t="s">
        <v>123</v>
      </c>
      <c r="C154" s="210">
        <v>8000</v>
      </c>
      <c r="D154" s="82">
        <v>4000</v>
      </c>
      <c r="E154" s="90">
        <v>0</v>
      </c>
      <c r="F154" s="90">
        <v>0</v>
      </c>
      <c r="G154" s="193">
        <v>4000</v>
      </c>
      <c r="H154" s="90">
        <v>0</v>
      </c>
      <c r="I154" s="90">
        <v>0</v>
      </c>
      <c r="J154" s="90">
        <v>0</v>
      </c>
      <c r="K154" s="90">
        <v>0</v>
      </c>
      <c r="L154" s="90">
        <v>0</v>
      </c>
      <c r="M154" s="90">
        <v>0</v>
      </c>
      <c r="N154" s="90">
        <v>0</v>
      </c>
      <c r="O154" s="210">
        <v>8000</v>
      </c>
      <c r="P154" s="278">
        <v>8000</v>
      </c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</row>
    <row r="155" spans="1:63" s="40" customFormat="1" x14ac:dyDescent="0.3">
      <c r="A155" s="128">
        <v>34312</v>
      </c>
      <c r="B155" s="50" t="s">
        <v>158</v>
      </c>
      <c r="C155" s="210">
        <v>500</v>
      </c>
      <c r="D155" s="82">
        <v>0</v>
      </c>
      <c r="E155" s="90">
        <v>0</v>
      </c>
      <c r="F155" s="90">
        <v>0</v>
      </c>
      <c r="G155" s="193">
        <v>500</v>
      </c>
      <c r="H155" s="90">
        <v>0</v>
      </c>
      <c r="I155" s="90">
        <v>0</v>
      </c>
      <c r="J155" s="90">
        <v>0</v>
      </c>
      <c r="K155" s="90">
        <v>0</v>
      </c>
      <c r="L155" s="90">
        <v>0</v>
      </c>
      <c r="M155" s="90">
        <v>0</v>
      </c>
      <c r="N155" s="90">
        <v>0</v>
      </c>
      <c r="O155" s="210">
        <v>500</v>
      </c>
      <c r="P155" s="278">
        <v>500</v>
      </c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</row>
    <row r="156" spans="1:63" s="56" customFormat="1" x14ac:dyDescent="0.3">
      <c r="A156" s="127">
        <v>3432</v>
      </c>
      <c r="B156" s="48" t="s">
        <v>65</v>
      </c>
      <c r="C156" s="209">
        <v>500</v>
      </c>
      <c r="D156" s="168">
        <v>0</v>
      </c>
      <c r="E156" s="176">
        <v>0</v>
      </c>
      <c r="F156" s="84">
        <v>0</v>
      </c>
      <c r="G156" s="192">
        <v>500</v>
      </c>
      <c r="H156" s="84">
        <v>0</v>
      </c>
      <c r="I156" s="176">
        <v>0</v>
      </c>
      <c r="J156" s="84">
        <v>0</v>
      </c>
      <c r="K156" s="84">
        <v>0</v>
      </c>
      <c r="L156" s="84">
        <v>0</v>
      </c>
      <c r="M156" s="84">
        <v>0</v>
      </c>
      <c r="N156" s="84">
        <v>0</v>
      </c>
      <c r="O156" s="209">
        <v>500</v>
      </c>
      <c r="P156" s="277">
        <v>500</v>
      </c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</row>
    <row r="157" spans="1:63" s="56" customFormat="1" x14ac:dyDescent="0.3">
      <c r="A157" s="127">
        <v>3433</v>
      </c>
      <c r="B157" s="48" t="s">
        <v>53</v>
      </c>
      <c r="C157" s="209">
        <v>19300</v>
      </c>
      <c r="D157" s="168">
        <v>0</v>
      </c>
      <c r="E157" s="176">
        <v>0</v>
      </c>
      <c r="F157" s="84">
        <v>0</v>
      </c>
      <c r="G157" s="192">
        <f>G160</f>
        <v>300</v>
      </c>
      <c r="H157" s="84">
        <v>0</v>
      </c>
      <c r="I157" s="176">
        <f>I158+I159+I160</f>
        <v>19000</v>
      </c>
      <c r="J157" s="84">
        <v>0</v>
      </c>
      <c r="K157" s="84">
        <v>0</v>
      </c>
      <c r="L157" s="84">
        <v>0</v>
      </c>
      <c r="M157" s="84">
        <v>0</v>
      </c>
      <c r="N157" s="84">
        <v>0</v>
      </c>
      <c r="O157" s="209">
        <v>19300</v>
      </c>
      <c r="P157" s="277">
        <v>19300</v>
      </c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</row>
    <row r="158" spans="1:63" s="41" customFormat="1" x14ac:dyDescent="0.3">
      <c r="A158" s="129">
        <v>34331</v>
      </c>
      <c r="B158" s="52" t="s">
        <v>178</v>
      </c>
      <c r="C158" s="210">
        <v>1000</v>
      </c>
      <c r="D158" s="170">
        <v>0</v>
      </c>
      <c r="E158" s="177">
        <v>0</v>
      </c>
      <c r="F158" s="87">
        <v>0</v>
      </c>
      <c r="G158" s="195">
        <v>0</v>
      </c>
      <c r="H158" s="87">
        <v>0</v>
      </c>
      <c r="I158" s="177">
        <v>1000</v>
      </c>
      <c r="J158" s="87">
        <v>0</v>
      </c>
      <c r="K158" s="87">
        <v>0</v>
      </c>
      <c r="L158" s="87">
        <v>0</v>
      </c>
      <c r="M158" s="87">
        <v>0</v>
      </c>
      <c r="N158" s="87">
        <v>0</v>
      </c>
      <c r="O158" s="210">
        <v>1000</v>
      </c>
      <c r="P158" s="278">
        <v>1000</v>
      </c>
    </row>
    <row r="159" spans="1:63" s="41" customFormat="1" x14ac:dyDescent="0.3">
      <c r="A159" s="129">
        <v>34332</v>
      </c>
      <c r="B159" s="52" t="s">
        <v>179</v>
      </c>
      <c r="C159" s="210">
        <v>8000</v>
      </c>
      <c r="D159" s="170">
        <v>0</v>
      </c>
      <c r="E159" s="177">
        <v>0</v>
      </c>
      <c r="F159" s="87">
        <v>0</v>
      </c>
      <c r="G159" s="195">
        <v>0</v>
      </c>
      <c r="H159" s="87">
        <v>0</v>
      </c>
      <c r="I159" s="177">
        <v>8000</v>
      </c>
      <c r="J159" s="87">
        <v>0</v>
      </c>
      <c r="K159" s="87">
        <v>0</v>
      </c>
      <c r="L159" s="87">
        <v>0</v>
      </c>
      <c r="M159" s="87">
        <v>0</v>
      </c>
      <c r="N159" s="87">
        <v>0</v>
      </c>
      <c r="O159" s="210">
        <v>8000</v>
      </c>
      <c r="P159" s="278">
        <v>8000</v>
      </c>
    </row>
    <row r="160" spans="1:63" s="38" customFormat="1" x14ac:dyDescent="0.3">
      <c r="A160" s="129">
        <v>34339</v>
      </c>
      <c r="B160" s="137" t="s">
        <v>180</v>
      </c>
      <c r="C160" s="210">
        <v>10300</v>
      </c>
      <c r="D160" s="170">
        <v>0</v>
      </c>
      <c r="E160" s="177">
        <v>0</v>
      </c>
      <c r="F160" s="87">
        <v>0</v>
      </c>
      <c r="G160" s="195">
        <v>300</v>
      </c>
      <c r="H160" s="87">
        <v>0</v>
      </c>
      <c r="I160" s="177">
        <v>10000</v>
      </c>
      <c r="J160" s="87">
        <v>0</v>
      </c>
      <c r="K160" s="87">
        <v>0</v>
      </c>
      <c r="L160" s="87">
        <v>0</v>
      </c>
      <c r="M160" s="87">
        <v>0</v>
      </c>
      <c r="N160" s="87">
        <v>0</v>
      </c>
      <c r="O160" s="210">
        <v>10300</v>
      </c>
      <c r="P160" s="278">
        <v>10300</v>
      </c>
    </row>
    <row r="161" spans="1:63" s="38" customFormat="1" ht="36.75" x14ac:dyDescent="0.3">
      <c r="A161" s="124">
        <v>372</v>
      </c>
      <c r="B161" s="47" t="s">
        <v>181</v>
      </c>
      <c r="C161" s="211">
        <v>2000</v>
      </c>
      <c r="D161" s="169">
        <v>0</v>
      </c>
      <c r="E161" s="178">
        <v>0</v>
      </c>
      <c r="F161" s="91">
        <v>0</v>
      </c>
      <c r="G161" s="194">
        <f>G162</f>
        <v>2000</v>
      </c>
      <c r="H161" s="91">
        <v>0</v>
      </c>
      <c r="I161" s="178">
        <v>0</v>
      </c>
      <c r="J161" s="91">
        <v>0</v>
      </c>
      <c r="K161" s="91">
        <v>0</v>
      </c>
      <c r="L161" s="91">
        <v>0</v>
      </c>
      <c r="M161" s="91">
        <v>0</v>
      </c>
      <c r="N161" s="91">
        <v>0</v>
      </c>
      <c r="O161" s="211">
        <v>2000</v>
      </c>
      <c r="P161" s="279">
        <v>2000</v>
      </c>
    </row>
    <row r="162" spans="1:63" s="38" customFormat="1" x14ac:dyDescent="0.3">
      <c r="A162" s="127">
        <v>3722</v>
      </c>
      <c r="B162" s="48" t="s">
        <v>182</v>
      </c>
      <c r="C162" s="209">
        <v>2000</v>
      </c>
      <c r="D162" s="168">
        <v>0</v>
      </c>
      <c r="E162" s="176">
        <v>0</v>
      </c>
      <c r="F162" s="84">
        <v>0</v>
      </c>
      <c r="G162" s="192">
        <f>G163</f>
        <v>2000</v>
      </c>
      <c r="H162" s="84">
        <v>0</v>
      </c>
      <c r="I162" s="176">
        <v>0</v>
      </c>
      <c r="J162" s="84">
        <v>0</v>
      </c>
      <c r="K162" s="84">
        <v>0</v>
      </c>
      <c r="L162" s="84">
        <v>0</v>
      </c>
      <c r="M162" s="84">
        <v>0</v>
      </c>
      <c r="N162" s="84">
        <v>0</v>
      </c>
      <c r="O162" s="209">
        <v>2000</v>
      </c>
      <c r="P162" s="277">
        <v>2000</v>
      </c>
    </row>
    <row r="163" spans="1:63" s="38" customFormat="1" ht="37.5" thickBot="1" x14ac:dyDescent="0.35">
      <c r="A163" s="152">
        <v>37229</v>
      </c>
      <c r="B163" s="154" t="s">
        <v>183</v>
      </c>
      <c r="C163" s="212">
        <v>2000</v>
      </c>
      <c r="D163" s="171">
        <v>0</v>
      </c>
      <c r="E163" s="185">
        <v>0</v>
      </c>
      <c r="F163" s="153">
        <v>0</v>
      </c>
      <c r="G163" s="198">
        <v>2000</v>
      </c>
      <c r="H163" s="153">
        <v>0</v>
      </c>
      <c r="I163" s="185">
        <v>0</v>
      </c>
      <c r="J163" s="153">
        <v>0</v>
      </c>
      <c r="K163" s="153">
        <v>0</v>
      </c>
      <c r="L163" s="153">
        <v>0</v>
      </c>
      <c r="M163" s="153">
        <v>0</v>
      </c>
      <c r="N163" s="153">
        <v>0</v>
      </c>
      <c r="O163" s="212">
        <v>2000</v>
      </c>
      <c r="P163" s="280">
        <v>2000</v>
      </c>
    </row>
    <row r="164" spans="1:63" x14ac:dyDescent="0.3">
      <c r="A164" s="148"/>
      <c r="B164" s="149"/>
      <c r="C164" s="213">
        <v>155000</v>
      </c>
      <c r="D164" s="172">
        <v>0</v>
      </c>
      <c r="E164" s="172">
        <f>E168</f>
        <v>25000</v>
      </c>
      <c r="F164" s="150">
        <v>0</v>
      </c>
      <c r="G164" s="199">
        <f>G165+G168</f>
        <v>126000</v>
      </c>
      <c r="H164" s="150">
        <v>0</v>
      </c>
      <c r="I164" s="172">
        <f>I168</f>
        <v>4000</v>
      </c>
      <c r="J164" s="150">
        <v>0</v>
      </c>
      <c r="K164" s="150">
        <v>0</v>
      </c>
      <c r="L164" s="150">
        <v>0</v>
      </c>
      <c r="M164" s="150">
        <v>0</v>
      </c>
      <c r="N164" s="150">
        <v>0</v>
      </c>
      <c r="O164" s="213">
        <v>155000</v>
      </c>
      <c r="P164" s="281">
        <v>155000</v>
      </c>
    </row>
    <row r="165" spans="1:63" ht="54.75" x14ac:dyDescent="0.3">
      <c r="A165" s="126">
        <v>41</v>
      </c>
      <c r="B165" s="59" t="s">
        <v>64</v>
      </c>
      <c r="C165" s="207">
        <v>10000</v>
      </c>
      <c r="D165" s="173">
        <v>0</v>
      </c>
      <c r="E165" s="173">
        <v>0</v>
      </c>
      <c r="F165" s="89">
        <v>0</v>
      </c>
      <c r="G165" s="196">
        <f>G166</f>
        <v>10000</v>
      </c>
      <c r="H165" s="89">
        <v>0</v>
      </c>
      <c r="I165" s="173">
        <v>0</v>
      </c>
      <c r="J165" s="89">
        <v>0</v>
      </c>
      <c r="K165" s="89">
        <v>0</v>
      </c>
      <c r="L165" s="89">
        <v>0</v>
      </c>
      <c r="M165" s="89">
        <v>0</v>
      </c>
      <c r="N165" s="89">
        <v>0</v>
      </c>
      <c r="O165" s="207">
        <v>10000</v>
      </c>
      <c r="P165" s="275">
        <v>10000</v>
      </c>
    </row>
    <row r="166" spans="1:63" x14ac:dyDescent="0.3">
      <c r="A166" s="126">
        <v>412</v>
      </c>
      <c r="B166" s="60" t="s">
        <v>62</v>
      </c>
      <c r="C166" s="207">
        <v>10000</v>
      </c>
      <c r="D166" s="173">
        <v>0</v>
      </c>
      <c r="E166" s="173">
        <v>0</v>
      </c>
      <c r="F166" s="89">
        <v>0</v>
      </c>
      <c r="G166" s="200">
        <f>G167</f>
        <v>10000</v>
      </c>
      <c r="H166" s="89">
        <v>0</v>
      </c>
      <c r="I166" s="173">
        <v>0</v>
      </c>
      <c r="J166" s="89">
        <v>0</v>
      </c>
      <c r="K166" s="89">
        <v>0</v>
      </c>
      <c r="L166" s="89">
        <v>0</v>
      </c>
      <c r="M166" s="89">
        <v>0</v>
      </c>
      <c r="N166" s="89">
        <v>0</v>
      </c>
      <c r="O166" s="207">
        <v>10000</v>
      </c>
      <c r="P166" s="275">
        <v>10000</v>
      </c>
    </row>
    <row r="167" spans="1:63" x14ac:dyDescent="0.3">
      <c r="A167" s="130">
        <v>4124</v>
      </c>
      <c r="B167" s="58" t="s">
        <v>63</v>
      </c>
      <c r="C167" s="206">
        <v>10000</v>
      </c>
      <c r="D167" s="174">
        <v>0</v>
      </c>
      <c r="E167" s="174">
        <v>0</v>
      </c>
      <c r="F167" s="85">
        <v>0</v>
      </c>
      <c r="G167" s="201">
        <v>10000</v>
      </c>
      <c r="H167" s="85">
        <v>0</v>
      </c>
      <c r="I167" s="174">
        <v>0</v>
      </c>
      <c r="J167" s="85">
        <v>0</v>
      </c>
      <c r="K167" s="85">
        <v>0</v>
      </c>
      <c r="L167" s="85">
        <v>0</v>
      </c>
      <c r="M167" s="85">
        <v>0</v>
      </c>
      <c r="N167" s="85">
        <v>0</v>
      </c>
      <c r="O167" s="206">
        <v>10000</v>
      </c>
      <c r="P167" s="274">
        <v>10000</v>
      </c>
    </row>
    <row r="168" spans="1:63" ht="55.5" thickBot="1" x14ac:dyDescent="0.35">
      <c r="A168" s="126">
        <v>42</v>
      </c>
      <c r="B168" s="142" t="s">
        <v>21</v>
      </c>
      <c r="C168" s="207">
        <v>145000</v>
      </c>
      <c r="D168" s="173">
        <v>0</v>
      </c>
      <c r="E168" s="173">
        <f>E169</f>
        <v>25000</v>
      </c>
      <c r="F168" s="89">
        <v>0</v>
      </c>
      <c r="G168" s="196">
        <f>G169+G186</f>
        <v>116000</v>
      </c>
      <c r="H168" s="89">
        <v>0</v>
      </c>
      <c r="I168" s="173">
        <f>I186</f>
        <v>4000</v>
      </c>
      <c r="J168" s="89">
        <v>0</v>
      </c>
      <c r="K168" s="89">
        <v>0</v>
      </c>
      <c r="L168" s="89">
        <v>0</v>
      </c>
      <c r="M168" s="89">
        <v>0</v>
      </c>
      <c r="N168" s="89">
        <v>0</v>
      </c>
      <c r="O168" s="207">
        <v>145000</v>
      </c>
      <c r="P168" s="275">
        <v>145000</v>
      </c>
    </row>
    <row r="169" spans="1:63" s="40" customFormat="1" x14ac:dyDescent="0.3">
      <c r="A169" s="138">
        <v>422</v>
      </c>
      <c r="B169" s="144" t="s">
        <v>22</v>
      </c>
      <c r="C169" s="208">
        <v>127000</v>
      </c>
      <c r="D169" s="175">
        <v>0</v>
      </c>
      <c r="E169" s="175">
        <f>E182</f>
        <v>25000</v>
      </c>
      <c r="F169" s="145">
        <v>0</v>
      </c>
      <c r="G169" s="197">
        <f>G170+G174+G178+G182+G184</f>
        <v>102000</v>
      </c>
      <c r="H169" s="145">
        <v>0</v>
      </c>
      <c r="I169" s="175">
        <v>0</v>
      </c>
      <c r="J169" s="145">
        <v>0</v>
      </c>
      <c r="K169" s="145">
        <v>0</v>
      </c>
      <c r="L169" s="145">
        <v>0</v>
      </c>
      <c r="M169" s="145">
        <v>0</v>
      </c>
      <c r="N169" s="145">
        <v>0</v>
      </c>
      <c r="O169" s="208">
        <v>127000</v>
      </c>
      <c r="P169" s="276">
        <v>127000</v>
      </c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</row>
    <row r="170" spans="1:63" s="46" customFormat="1" x14ac:dyDescent="0.3">
      <c r="A170" s="127">
        <v>4221</v>
      </c>
      <c r="B170" s="62" t="s">
        <v>48</v>
      </c>
      <c r="C170" s="209">
        <v>15000</v>
      </c>
      <c r="D170" s="176">
        <v>0</v>
      </c>
      <c r="E170" s="176">
        <v>0</v>
      </c>
      <c r="F170" s="84">
        <v>0</v>
      </c>
      <c r="G170" s="192">
        <f>G171+G172+G173</f>
        <v>15000</v>
      </c>
      <c r="H170" s="84">
        <v>0</v>
      </c>
      <c r="I170" s="176">
        <v>0</v>
      </c>
      <c r="J170" s="84">
        <v>0</v>
      </c>
      <c r="K170" s="84">
        <v>0</v>
      </c>
      <c r="L170" s="84">
        <v>0</v>
      </c>
      <c r="M170" s="84">
        <v>0</v>
      </c>
      <c r="N170" s="84">
        <v>0</v>
      </c>
      <c r="O170" s="209">
        <v>15000</v>
      </c>
      <c r="P170" s="277">
        <v>15000</v>
      </c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</row>
    <row r="171" spans="1:63" x14ac:dyDescent="0.3">
      <c r="A171" s="141">
        <v>42211</v>
      </c>
      <c r="B171" s="143" t="s">
        <v>127</v>
      </c>
      <c r="C171" s="210">
        <v>5000</v>
      </c>
      <c r="D171" s="135">
        <v>0</v>
      </c>
      <c r="E171" s="135">
        <v>0</v>
      </c>
      <c r="F171" s="135">
        <v>0</v>
      </c>
      <c r="G171" s="193">
        <v>5000</v>
      </c>
      <c r="H171" s="135">
        <v>0</v>
      </c>
      <c r="I171" s="135">
        <v>0</v>
      </c>
      <c r="J171" s="135">
        <v>0</v>
      </c>
      <c r="K171" s="135">
        <v>0</v>
      </c>
      <c r="L171" s="135">
        <v>0</v>
      </c>
      <c r="M171" s="135">
        <v>0</v>
      </c>
      <c r="N171" s="135">
        <v>0</v>
      </c>
      <c r="O171" s="210">
        <v>5000</v>
      </c>
      <c r="P171" s="278">
        <v>5000</v>
      </c>
    </row>
    <row r="172" spans="1:63" x14ac:dyDescent="0.3">
      <c r="A172" s="141">
        <v>42212</v>
      </c>
      <c r="B172" s="143" t="s">
        <v>145</v>
      </c>
      <c r="C172" s="210">
        <v>5000</v>
      </c>
      <c r="D172" s="135">
        <v>0</v>
      </c>
      <c r="E172" s="135">
        <v>0</v>
      </c>
      <c r="F172" s="135">
        <v>0</v>
      </c>
      <c r="G172" s="193">
        <v>5000</v>
      </c>
      <c r="H172" s="135">
        <v>0</v>
      </c>
      <c r="I172" s="135">
        <v>0</v>
      </c>
      <c r="J172" s="135">
        <v>0</v>
      </c>
      <c r="K172" s="135">
        <v>0</v>
      </c>
      <c r="L172" s="135">
        <v>0</v>
      </c>
      <c r="M172" s="135">
        <v>0</v>
      </c>
      <c r="N172" s="135">
        <v>0</v>
      </c>
      <c r="O172" s="210">
        <v>5000</v>
      </c>
      <c r="P172" s="278">
        <v>5000</v>
      </c>
    </row>
    <row r="173" spans="1:63" x14ac:dyDescent="0.3">
      <c r="A173" s="141">
        <v>42219</v>
      </c>
      <c r="B173" s="143" t="s">
        <v>128</v>
      </c>
      <c r="C173" s="210">
        <v>5000</v>
      </c>
      <c r="D173" s="135">
        <v>0</v>
      </c>
      <c r="E173" s="135">
        <v>0</v>
      </c>
      <c r="F173" s="135">
        <v>0</v>
      </c>
      <c r="G173" s="193">
        <v>5000</v>
      </c>
      <c r="H173" s="135">
        <v>0</v>
      </c>
      <c r="I173" s="135">
        <v>0</v>
      </c>
      <c r="J173" s="135">
        <v>0</v>
      </c>
      <c r="K173" s="135">
        <v>0</v>
      </c>
      <c r="L173" s="135">
        <v>0</v>
      </c>
      <c r="M173" s="135">
        <v>0</v>
      </c>
      <c r="N173" s="135">
        <v>0</v>
      </c>
      <c r="O173" s="210">
        <v>5000</v>
      </c>
      <c r="P173" s="278">
        <v>5000</v>
      </c>
    </row>
    <row r="174" spans="1:63" s="46" customFormat="1" x14ac:dyDescent="0.3">
      <c r="A174" s="127">
        <v>4222</v>
      </c>
      <c r="B174" s="62" t="s">
        <v>49</v>
      </c>
      <c r="C174" s="209">
        <v>14000</v>
      </c>
      <c r="D174" s="176">
        <v>0</v>
      </c>
      <c r="E174" s="176">
        <v>0</v>
      </c>
      <c r="F174" s="84">
        <v>0</v>
      </c>
      <c r="G174" s="192">
        <f>G175+G176+G177</f>
        <v>14000</v>
      </c>
      <c r="H174" s="84">
        <v>0</v>
      </c>
      <c r="I174" s="176">
        <v>0</v>
      </c>
      <c r="J174" s="84">
        <v>0</v>
      </c>
      <c r="K174" s="84">
        <v>0</v>
      </c>
      <c r="L174" s="84">
        <v>0</v>
      </c>
      <c r="M174" s="84">
        <v>0</v>
      </c>
      <c r="N174" s="84">
        <v>0</v>
      </c>
      <c r="O174" s="209">
        <v>14000</v>
      </c>
      <c r="P174" s="277">
        <v>14000</v>
      </c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</row>
    <row r="175" spans="1:63" s="38" customFormat="1" x14ac:dyDescent="0.3">
      <c r="A175" s="129">
        <v>42221</v>
      </c>
      <c r="B175" s="63" t="s">
        <v>152</v>
      </c>
      <c r="C175" s="210">
        <v>5000</v>
      </c>
      <c r="D175" s="177">
        <v>0</v>
      </c>
      <c r="E175" s="177">
        <v>0</v>
      </c>
      <c r="F175" s="87">
        <v>0</v>
      </c>
      <c r="G175" s="195">
        <v>5000</v>
      </c>
      <c r="H175" s="87">
        <v>0</v>
      </c>
      <c r="I175" s="177">
        <v>0</v>
      </c>
      <c r="J175" s="87">
        <v>0</v>
      </c>
      <c r="K175" s="87">
        <v>0</v>
      </c>
      <c r="L175" s="87">
        <v>0</v>
      </c>
      <c r="M175" s="87">
        <v>0</v>
      </c>
      <c r="N175" s="87">
        <v>0</v>
      </c>
      <c r="O175" s="210">
        <v>5000</v>
      </c>
      <c r="P175" s="278">
        <v>5000</v>
      </c>
    </row>
    <row r="176" spans="1:63" s="38" customFormat="1" x14ac:dyDescent="0.3">
      <c r="A176" s="129">
        <v>42222</v>
      </c>
      <c r="B176" s="63" t="s">
        <v>149</v>
      </c>
      <c r="C176" s="210">
        <v>4000</v>
      </c>
      <c r="D176" s="177">
        <v>0</v>
      </c>
      <c r="E176" s="177">
        <v>0</v>
      </c>
      <c r="F176" s="87">
        <v>0</v>
      </c>
      <c r="G176" s="193">
        <v>4000</v>
      </c>
      <c r="H176" s="87">
        <v>0</v>
      </c>
      <c r="I176" s="17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210">
        <v>4000</v>
      </c>
      <c r="P176" s="278">
        <v>4000</v>
      </c>
    </row>
    <row r="177" spans="1:63" s="38" customFormat="1" x14ac:dyDescent="0.3">
      <c r="A177" s="129">
        <v>42229</v>
      </c>
      <c r="B177" s="63" t="s">
        <v>153</v>
      </c>
      <c r="C177" s="210">
        <v>5000</v>
      </c>
      <c r="D177" s="177">
        <v>0</v>
      </c>
      <c r="E177" s="177">
        <v>0</v>
      </c>
      <c r="F177" s="87">
        <v>0</v>
      </c>
      <c r="G177" s="195">
        <v>5000</v>
      </c>
      <c r="H177" s="87">
        <v>0</v>
      </c>
      <c r="I177" s="177">
        <v>0</v>
      </c>
      <c r="J177" s="87">
        <v>0</v>
      </c>
      <c r="K177" s="87">
        <v>0</v>
      </c>
      <c r="L177" s="87">
        <v>0</v>
      </c>
      <c r="M177" s="87">
        <v>0</v>
      </c>
      <c r="N177" s="87">
        <v>0</v>
      </c>
      <c r="O177" s="210">
        <v>5000</v>
      </c>
      <c r="P177" s="278">
        <v>5000</v>
      </c>
    </row>
    <row r="178" spans="1:63" s="46" customFormat="1" x14ac:dyDescent="0.3">
      <c r="A178" s="127">
        <v>4223</v>
      </c>
      <c r="B178" s="62" t="s">
        <v>56</v>
      </c>
      <c r="C178" s="209">
        <v>15000</v>
      </c>
      <c r="D178" s="176">
        <v>0</v>
      </c>
      <c r="E178" s="176">
        <v>0</v>
      </c>
      <c r="F178" s="84">
        <v>0</v>
      </c>
      <c r="G178" s="192">
        <f>G179+G180+G181</f>
        <v>15000</v>
      </c>
      <c r="H178" s="84">
        <v>0</v>
      </c>
      <c r="I178" s="176">
        <v>0</v>
      </c>
      <c r="J178" s="84">
        <v>0</v>
      </c>
      <c r="K178" s="84">
        <v>0</v>
      </c>
      <c r="L178" s="84">
        <v>0</v>
      </c>
      <c r="M178" s="84">
        <v>0</v>
      </c>
      <c r="N178" s="84">
        <v>0</v>
      </c>
      <c r="O178" s="209">
        <v>15000</v>
      </c>
      <c r="P178" s="277">
        <v>15000</v>
      </c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</row>
    <row r="179" spans="1:63" s="38" customFormat="1" x14ac:dyDescent="0.3">
      <c r="A179" s="129">
        <v>42231</v>
      </c>
      <c r="B179" s="63" t="s">
        <v>146</v>
      </c>
      <c r="C179" s="210">
        <v>5000</v>
      </c>
      <c r="D179" s="177">
        <v>0</v>
      </c>
      <c r="E179" s="177">
        <v>0</v>
      </c>
      <c r="F179" s="87">
        <v>0</v>
      </c>
      <c r="G179" s="193">
        <v>5000</v>
      </c>
      <c r="H179" s="87">
        <v>0</v>
      </c>
      <c r="I179" s="17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</v>
      </c>
      <c r="O179" s="210">
        <v>5000</v>
      </c>
      <c r="P179" s="278">
        <v>5000</v>
      </c>
    </row>
    <row r="180" spans="1:63" s="38" customFormat="1" x14ac:dyDescent="0.3">
      <c r="A180" s="129">
        <v>42232</v>
      </c>
      <c r="B180" s="63" t="s">
        <v>154</v>
      </c>
      <c r="C180" s="210">
        <v>5000</v>
      </c>
      <c r="D180" s="177">
        <v>0</v>
      </c>
      <c r="E180" s="177">
        <v>0</v>
      </c>
      <c r="F180" s="87">
        <v>0</v>
      </c>
      <c r="G180" s="193">
        <v>5000</v>
      </c>
      <c r="H180" s="87">
        <v>0</v>
      </c>
      <c r="I180" s="17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210">
        <v>5000</v>
      </c>
      <c r="P180" s="278">
        <v>5000</v>
      </c>
    </row>
    <row r="181" spans="1:63" x14ac:dyDescent="0.3">
      <c r="A181" s="141">
        <v>42239</v>
      </c>
      <c r="B181" s="143" t="s">
        <v>129</v>
      </c>
      <c r="C181" s="210">
        <v>5000</v>
      </c>
      <c r="D181" s="135">
        <v>0</v>
      </c>
      <c r="E181" s="135">
        <v>0</v>
      </c>
      <c r="F181" s="135">
        <v>0</v>
      </c>
      <c r="G181" s="193">
        <v>5000</v>
      </c>
      <c r="H181" s="135">
        <v>0</v>
      </c>
      <c r="I181" s="135">
        <v>0</v>
      </c>
      <c r="J181" s="135">
        <v>0</v>
      </c>
      <c r="K181" s="135">
        <v>0</v>
      </c>
      <c r="L181" s="135">
        <v>0</v>
      </c>
      <c r="M181" s="135">
        <v>0</v>
      </c>
      <c r="N181" s="135">
        <v>0</v>
      </c>
      <c r="O181" s="210">
        <v>5000</v>
      </c>
      <c r="P181" s="278">
        <v>5000</v>
      </c>
    </row>
    <row r="182" spans="1:63" s="46" customFormat="1" x14ac:dyDescent="0.3">
      <c r="A182" s="127">
        <v>4226</v>
      </c>
      <c r="B182" s="62" t="s">
        <v>50</v>
      </c>
      <c r="C182" s="209">
        <v>75000</v>
      </c>
      <c r="D182" s="176">
        <v>0</v>
      </c>
      <c r="E182" s="176">
        <f>E183</f>
        <v>25000</v>
      </c>
      <c r="F182" s="84">
        <v>0</v>
      </c>
      <c r="G182" s="192">
        <f>G183</f>
        <v>50000</v>
      </c>
      <c r="H182" s="84">
        <v>0</v>
      </c>
      <c r="I182" s="176">
        <v>0</v>
      </c>
      <c r="J182" s="84">
        <v>0</v>
      </c>
      <c r="K182" s="84">
        <v>0</v>
      </c>
      <c r="L182" s="84">
        <v>0</v>
      </c>
      <c r="M182" s="84">
        <v>0</v>
      </c>
      <c r="N182" s="84">
        <v>0</v>
      </c>
      <c r="O182" s="209">
        <v>75000</v>
      </c>
      <c r="P182" s="277">
        <v>75000</v>
      </c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</row>
    <row r="183" spans="1:63" x14ac:dyDescent="0.3">
      <c r="A183" s="141">
        <v>42262</v>
      </c>
      <c r="B183" s="143" t="s">
        <v>130</v>
      </c>
      <c r="C183" s="210">
        <v>75000</v>
      </c>
      <c r="D183" s="135">
        <v>0</v>
      </c>
      <c r="E183" s="135">
        <v>25000</v>
      </c>
      <c r="F183" s="135">
        <v>0</v>
      </c>
      <c r="G183" s="193">
        <v>50000</v>
      </c>
      <c r="H183" s="135">
        <v>0</v>
      </c>
      <c r="I183" s="135">
        <v>0</v>
      </c>
      <c r="J183" s="135">
        <v>0</v>
      </c>
      <c r="K183" s="135">
        <v>0</v>
      </c>
      <c r="L183" s="135">
        <v>0</v>
      </c>
      <c r="M183" s="135">
        <v>0</v>
      </c>
      <c r="N183" s="135">
        <v>0</v>
      </c>
      <c r="O183" s="210">
        <v>75000</v>
      </c>
      <c r="P183" s="278">
        <v>75000</v>
      </c>
    </row>
    <row r="184" spans="1:63" s="46" customFormat="1" x14ac:dyDescent="0.3">
      <c r="A184" s="127">
        <v>4227</v>
      </c>
      <c r="B184" s="62" t="s">
        <v>51</v>
      </c>
      <c r="C184" s="209">
        <v>8000</v>
      </c>
      <c r="D184" s="176">
        <v>0</v>
      </c>
      <c r="E184" s="176">
        <v>0</v>
      </c>
      <c r="F184" s="84">
        <v>0</v>
      </c>
      <c r="G184" s="192">
        <f>G185</f>
        <v>8000</v>
      </c>
      <c r="H184" s="84">
        <v>0</v>
      </c>
      <c r="I184" s="176">
        <v>0</v>
      </c>
      <c r="J184" s="84">
        <v>0</v>
      </c>
      <c r="K184" s="84">
        <v>0</v>
      </c>
      <c r="L184" s="84">
        <v>0</v>
      </c>
      <c r="M184" s="84">
        <v>0</v>
      </c>
      <c r="N184" s="84">
        <v>0</v>
      </c>
      <c r="O184" s="209">
        <v>8000</v>
      </c>
      <c r="P184" s="277">
        <v>8000</v>
      </c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</row>
    <row r="185" spans="1:63" s="46" customFormat="1" x14ac:dyDescent="0.3">
      <c r="A185" s="129">
        <v>42273</v>
      </c>
      <c r="B185" s="63" t="s">
        <v>167</v>
      </c>
      <c r="C185" s="210">
        <v>8000</v>
      </c>
      <c r="D185" s="177">
        <v>0</v>
      </c>
      <c r="E185" s="177">
        <v>0</v>
      </c>
      <c r="F185" s="87">
        <v>0</v>
      </c>
      <c r="G185" s="195">
        <v>8000</v>
      </c>
      <c r="H185" s="87">
        <v>0</v>
      </c>
      <c r="I185" s="17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210">
        <v>8000</v>
      </c>
      <c r="P185" s="278">
        <v>8000</v>
      </c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</row>
    <row r="186" spans="1:63" s="40" customFormat="1" x14ac:dyDescent="0.3">
      <c r="A186" s="124">
        <v>424</v>
      </c>
      <c r="B186" s="61" t="s">
        <v>23</v>
      </c>
      <c r="C186" s="211">
        <v>18000</v>
      </c>
      <c r="D186" s="178">
        <v>0</v>
      </c>
      <c r="E186" s="178">
        <v>0</v>
      </c>
      <c r="F186" s="91">
        <v>0</v>
      </c>
      <c r="G186" s="194">
        <f>G187</f>
        <v>14000</v>
      </c>
      <c r="H186" s="91">
        <v>0</v>
      </c>
      <c r="I186" s="178">
        <f>I187</f>
        <v>4000</v>
      </c>
      <c r="J186" s="91">
        <v>0</v>
      </c>
      <c r="K186" s="91">
        <v>0</v>
      </c>
      <c r="L186" s="91">
        <v>0</v>
      </c>
      <c r="M186" s="91">
        <v>0</v>
      </c>
      <c r="N186" s="91">
        <v>0</v>
      </c>
      <c r="O186" s="211">
        <v>18000</v>
      </c>
      <c r="P186" s="279">
        <v>18000</v>
      </c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</row>
    <row r="187" spans="1:63" s="56" customFormat="1" x14ac:dyDescent="0.3">
      <c r="A187" s="127">
        <v>4241</v>
      </c>
      <c r="B187" s="62" t="s">
        <v>52</v>
      </c>
      <c r="C187" s="209">
        <v>18000</v>
      </c>
      <c r="D187" s="179">
        <v>0</v>
      </c>
      <c r="E187" s="179">
        <v>0</v>
      </c>
      <c r="F187" s="86">
        <v>0</v>
      </c>
      <c r="G187" s="192">
        <f>G188</f>
        <v>14000</v>
      </c>
      <c r="H187" s="86">
        <v>0</v>
      </c>
      <c r="I187" s="179">
        <f>I188</f>
        <v>4000</v>
      </c>
      <c r="J187" s="86">
        <v>0</v>
      </c>
      <c r="K187" s="86">
        <v>0</v>
      </c>
      <c r="L187" s="86">
        <v>0</v>
      </c>
      <c r="M187" s="86">
        <v>0</v>
      </c>
      <c r="N187" s="86">
        <v>0</v>
      </c>
      <c r="O187" s="209">
        <v>18000</v>
      </c>
      <c r="P187" s="277">
        <v>18000</v>
      </c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</row>
    <row r="188" spans="1:63" s="41" customFormat="1" x14ac:dyDescent="0.3">
      <c r="A188" s="129">
        <v>42411</v>
      </c>
      <c r="B188" s="63" t="s">
        <v>52</v>
      </c>
      <c r="C188" s="214">
        <v>18000</v>
      </c>
      <c r="D188" s="177">
        <v>0</v>
      </c>
      <c r="E188" s="177">
        <v>0</v>
      </c>
      <c r="F188" s="87">
        <v>0</v>
      </c>
      <c r="G188" s="193">
        <v>14000</v>
      </c>
      <c r="H188" s="87">
        <v>0</v>
      </c>
      <c r="I188" s="177">
        <v>4000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214">
        <v>18000</v>
      </c>
      <c r="P188" s="282">
        <v>18000</v>
      </c>
    </row>
    <row r="189" spans="1:63" s="46" customFormat="1" x14ac:dyDescent="0.3">
      <c r="A189" s="127">
        <v>4242</v>
      </c>
      <c r="B189" s="62" t="s">
        <v>72</v>
      </c>
      <c r="C189" s="209">
        <v>0</v>
      </c>
      <c r="D189" s="176">
        <v>0</v>
      </c>
      <c r="E189" s="176">
        <v>0</v>
      </c>
      <c r="F189" s="84">
        <v>0</v>
      </c>
      <c r="G189" s="192">
        <v>0</v>
      </c>
      <c r="H189" s="84">
        <v>0</v>
      </c>
      <c r="I189" s="176">
        <v>0</v>
      </c>
      <c r="J189" s="84">
        <v>0</v>
      </c>
      <c r="K189" s="84">
        <v>0</v>
      </c>
      <c r="L189" s="84">
        <v>0</v>
      </c>
      <c r="M189" s="84">
        <v>0</v>
      </c>
      <c r="N189" s="84">
        <v>0</v>
      </c>
      <c r="O189" s="209">
        <v>0</v>
      </c>
      <c r="P189" s="277">
        <v>0</v>
      </c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</row>
    <row r="190" spans="1:63" x14ac:dyDescent="0.3">
      <c r="A190" s="128">
        <v>42421</v>
      </c>
      <c r="B190" s="64" t="s">
        <v>131</v>
      </c>
      <c r="C190" s="210">
        <v>0</v>
      </c>
      <c r="D190" s="90">
        <v>0</v>
      </c>
      <c r="E190" s="90">
        <v>0</v>
      </c>
      <c r="F190" s="90">
        <v>0</v>
      </c>
      <c r="G190" s="193">
        <v>0</v>
      </c>
      <c r="H190" s="90">
        <v>0</v>
      </c>
      <c r="I190" s="90">
        <v>0</v>
      </c>
      <c r="J190" s="90">
        <v>0</v>
      </c>
      <c r="K190" s="90">
        <v>0</v>
      </c>
      <c r="L190" s="90">
        <v>0</v>
      </c>
      <c r="M190" s="90">
        <v>0</v>
      </c>
      <c r="N190" s="90">
        <v>0</v>
      </c>
      <c r="O190" s="210">
        <v>0</v>
      </c>
      <c r="P190" s="278">
        <v>0</v>
      </c>
    </row>
    <row r="191" spans="1:63" s="40" customFormat="1" x14ac:dyDescent="0.3">
      <c r="A191" s="124">
        <v>426</v>
      </c>
      <c r="B191" s="61" t="s">
        <v>28</v>
      </c>
      <c r="C191" s="211">
        <v>0</v>
      </c>
      <c r="D191" s="178">
        <v>0</v>
      </c>
      <c r="E191" s="178">
        <v>0</v>
      </c>
      <c r="F191" s="91">
        <v>0</v>
      </c>
      <c r="G191" s="194">
        <v>0</v>
      </c>
      <c r="H191" s="91">
        <v>0</v>
      </c>
      <c r="I191" s="178">
        <v>0</v>
      </c>
      <c r="J191" s="91">
        <v>0</v>
      </c>
      <c r="K191" s="91">
        <v>0</v>
      </c>
      <c r="L191" s="91">
        <v>0</v>
      </c>
      <c r="M191" s="91">
        <v>0</v>
      </c>
      <c r="N191" s="91">
        <v>0</v>
      </c>
      <c r="O191" s="211">
        <v>0</v>
      </c>
      <c r="P191" s="279">
        <v>0</v>
      </c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1"/>
      <c r="BH191" s="41"/>
      <c r="BI191" s="41"/>
      <c r="BJ191" s="41"/>
      <c r="BK191" s="41"/>
    </row>
    <row r="192" spans="1:63" s="46" customFormat="1" x14ac:dyDescent="0.3">
      <c r="A192" s="127">
        <v>4262</v>
      </c>
      <c r="B192" s="62" t="s">
        <v>28</v>
      </c>
      <c r="C192" s="209">
        <v>0</v>
      </c>
      <c r="D192" s="176">
        <v>0</v>
      </c>
      <c r="E192" s="176">
        <v>0</v>
      </c>
      <c r="F192" s="84">
        <v>0</v>
      </c>
      <c r="G192" s="192">
        <v>0</v>
      </c>
      <c r="H192" s="84">
        <v>0</v>
      </c>
      <c r="I192" s="176">
        <v>0</v>
      </c>
      <c r="J192" s="84">
        <v>0</v>
      </c>
      <c r="K192" s="84">
        <v>0</v>
      </c>
      <c r="L192" s="84">
        <v>0</v>
      </c>
      <c r="M192" s="84">
        <v>0</v>
      </c>
      <c r="N192" s="84">
        <v>0</v>
      </c>
      <c r="O192" s="209">
        <v>0</v>
      </c>
      <c r="P192" s="277">
        <v>0</v>
      </c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</row>
    <row r="193" spans="1:16" x14ac:dyDescent="0.3">
      <c r="A193" s="128">
        <v>42621</v>
      </c>
      <c r="B193" s="64" t="s">
        <v>28</v>
      </c>
      <c r="C193" s="210">
        <v>0</v>
      </c>
      <c r="D193" s="90">
        <v>0</v>
      </c>
      <c r="E193" s="90">
        <v>0</v>
      </c>
      <c r="F193" s="90">
        <v>0</v>
      </c>
      <c r="G193" s="193">
        <v>0</v>
      </c>
      <c r="H193" s="90">
        <v>0</v>
      </c>
      <c r="I193" s="90">
        <v>0</v>
      </c>
      <c r="J193" s="90">
        <v>0</v>
      </c>
      <c r="K193" s="90">
        <v>0</v>
      </c>
      <c r="L193" s="90">
        <v>0</v>
      </c>
      <c r="M193" s="90">
        <v>0</v>
      </c>
      <c r="N193" s="90">
        <v>0</v>
      </c>
      <c r="O193" s="210">
        <v>0</v>
      </c>
      <c r="P193" s="278">
        <v>0</v>
      </c>
    </row>
    <row r="194" spans="1:16" ht="19.5" thickBot="1" x14ac:dyDescent="0.35">
      <c r="A194" s="131"/>
      <c r="B194" s="132" t="s">
        <v>25</v>
      </c>
      <c r="C194" s="215">
        <v>10409730</v>
      </c>
      <c r="D194" s="180">
        <f>D22</f>
        <v>630000</v>
      </c>
      <c r="E194" s="186">
        <f>E22+E164</f>
        <v>394593</v>
      </c>
      <c r="F194" s="88">
        <f>F22</f>
        <v>20000</v>
      </c>
      <c r="G194" s="202">
        <f>G22+G164</f>
        <v>679300</v>
      </c>
      <c r="H194" s="88">
        <v>0</v>
      </c>
      <c r="I194" s="186">
        <f>I22+I168</f>
        <v>8631000</v>
      </c>
      <c r="J194" s="186">
        <f>J22</f>
        <v>8225.5499999999993</v>
      </c>
      <c r="K194" s="88">
        <v>0</v>
      </c>
      <c r="L194" s="88">
        <v>0</v>
      </c>
      <c r="M194" s="88">
        <v>0</v>
      </c>
      <c r="N194" s="88">
        <f>N22</f>
        <v>46611.45</v>
      </c>
      <c r="O194" s="215">
        <f>O22+O164</f>
        <v>10390250</v>
      </c>
      <c r="P194" s="283">
        <f>P22+P164</f>
        <v>10348800</v>
      </c>
    </row>
    <row r="195" spans="1:16" s="38" customFormat="1" ht="14.25" customHeight="1" thickBot="1" x14ac:dyDescent="0.35">
      <c r="A195" s="65"/>
      <c r="B195" s="66"/>
      <c r="C195" s="24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</row>
    <row r="196" spans="1:16" s="38" customFormat="1" ht="14.25" customHeight="1" x14ac:dyDescent="0.3">
      <c r="A196" s="297" t="s">
        <v>171</v>
      </c>
      <c r="B196" s="298"/>
      <c r="C196" s="298"/>
      <c r="D196" s="298"/>
      <c r="E196" s="298"/>
      <c r="F196" s="299"/>
      <c r="G196" s="306">
        <v>-30000</v>
      </c>
      <c r="H196" s="67"/>
      <c r="I196" s="67"/>
      <c r="J196" s="67"/>
      <c r="K196" s="67"/>
      <c r="L196" s="67"/>
      <c r="M196" s="67"/>
      <c r="N196" s="67"/>
      <c r="O196" s="67"/>
      <c r="P196" s="67"/>
    </row>
    <row r="197" spans="1:16" s="38" customFormat="1" ht="14.25" customHeight="1" x14ac:dyDescent="0.3">
      <c r="A197" s="300"/>
      <c r="B197" s="301"/>
      <c r="C197" s="301"/>
      <c r="D197" s="301"/>
      <c r="E197" s="301"/>
      <c r="F197" s="302"/>
      <c r="G197" s="307"/>
      <c r="H197" s="67"/>
      <c r="I197" s="67"/>
      <c r="J197" s="67"/>
      <c r="K197" s="67"/>
      <c r="L197" s="67"/>
      <c r="M197" s="67"/>
      <c r="N197" s="67"/>
      <c r="O197" s="67"/>
      <c r="P197" s="67"/>
    </row>
    <row r="198" spans="1:16" s="38" customFormat="1" ht="14.25" customHeight="1" thickBot="1" x14ac:dyDescent="0.35">
      <c r="A198" s="303"/>
      <c r="B198" s="304"/>
      <c r="C198" s="304"/>
      <c r="D198" s="304"/>
      <c r="E198" s="304"/>
      <c r="F198" s="305"/>
      <c r="G198" s="308"/>
      <c r="H198" s="67"/>
      <c r="I198" s="67"/>
      <c r="J198" s="67"/>
      <c r="K198" s="67"/>
      <c r="L198" s="67"/>
      <c r="M198" s="67"/>
      <c r="N198" s="67"/>
      <c r="O198" s="67"/>
      <c r="P198" s="67"/>
    </row>
    <row r="199" spans="1:16" s="38" customFormat="1" ht="14.25" customHeight="1" x14ac:dyDescent="0.3">
      <c r="A199" s="65"/>
      <c r="B199" s="66"/>
      <c r="C199" s="24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</row>
    <row r="200" spans="1:16" s="38" customFormat="1" ht="14.25" customHeight="1" x14ac:dyDescent="0.35">
      <c r="A200" s="109"/>
      <c r="B200" s="110"/>
      <c r="C200" s="24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</row>
    <row r="201" spans="1:16" ht="26.25" x14ac:dyDescent="0.4">
      <c r="A201" s="296" t="s">
        <v>165</v>
      </c>
      <c r="B201" s="296"/>
      <c r="C201" s="8"/>
      <c r="E201" s="29"/>
      <c r="F201" s="68"/>
      <c r="G201" s="68"/>
      <c r="H201" s="7"/>
      <c r="I201" s="31"/>
      <c r="J201" s="31"/>
      <c r="K201" s="31"/>
      <c r="L201" s="31"/>
    </row>
    <row r="202" spans="1:16" ht="26.25" x14ac:dyDescent="0.4">
      <c r="A202" s="111"/>
      <c r="B202" s="112"/>
      <c r="C202" s="8"/>
      <c r="D202" s="69" t="s">
        <v>10</v>
      </c>
      <c r="E202" s="29"/>
      <c r="F202" s="29"/>
      <c r="G202" s="7"/>
      <c r="H202" s="7"/>
      <c r="I202" s="31"/>
      <c r="J202" s="31"/>
      <c r="K202" s="31"/>
      <c r="L202" s="31"/>
      <c r="M202" s="71"/>
      <c r="N202" s="71"/>
      <c r="O202" s="71"/>
      <c r="P202" s="71"/>
    </row>
    <row r="203" spans="1:16" ht="26.25" x14ac:dyDescent="0.4">
      <c r="A203" s="296" t="s">
        <v>163</v>
      </c>
      <c r="B203" s="296"/>
      <c r="C203" s="8"/>
      <c r="E203" s="29"/>
      <c r="F203" s="7"/>
      <c r="G203" s="7"/>
      <c r="H203" s="7"/>
      <c r="I203" s="31"/>
      <c r="J203" s="31"/>
      <c r="K203" s="31"/>
      <c r="L203" s="31"/>
      <c r="M203" s="71"/>
      <c r="N203" s="71"/>
      <c r="O203" s="71"/>
      <c r="P203" s="71"/>
    </row>
    <row r="204" spans="1:16" ht="25.5" customHeight="1" x14ac:dyDescent="0.3">
      <c r="A204" s="295" t="s">
        <v>164</v>
      </c>
      <c r="B204" s="295"/>
      <c r="C204" s="70" t="s">
        <v>218</v>
      </c>
      <c r="E204" s="29"/>
      <c r="F204" s="293"/>
      <c r="G204" s="293"/>
      <c r="H204" s="7"/>
      <c r="I204" s="9"/>
      <c r="J204" s="9"/>
      <c r="K204" s="9"/>
      <c r="L204" s="9"/>
    </row>
    <row r="205" spans="1:16" ht="25.5" customHeight="1" x14ac:dyDescent="0.3">
      <c r="A205" s="295"/>
      <c r="B205" s="295"/>
      <c r="C205" s="10"/>
      <c r="E205" s="29"/>
      <c r="F205" s="7"/>
      <c r="G205" s="7"/>
      <c r="H205" s="7"/>
      <c r="I205" s="9"/>
      <c r="J205" s="9"/>
      <c r="K205" s="9"/>
      <c r="L205" s="9"/>
    </row>
    <row r="206" spans="1:16" ht="26.25" x14ac:dyDescent="0.4">
      <c r="A206" s="111"/>
      <c r="B206" s="112"/>
      <c r="D206" s="72"/>
      <c r="E206" s="72"/>
      <c r="F206" s="72"/>
      <c r="G206" s="72"/>
      <c r="H206" s="72"/>
      <c r="I206" s="7"/>
      <c r="J206" s="7"/>
      <c r="K206" s="7"/>
      <c r="L206" s="7"/>
    </row>
    <row r="207" spans="1:16" ht="26.25" x14ac:dyDescent="0.4">
      <c r="A207" s="113"/>
      <c r="B207" s="114"/>
      <c r="E207" s="29"/>
      <c r="F207" s="29"/>
      <c r="G207" s="29"/>
      <c r="H207" s="29"/>
    </row>
    <row r="208" spans="1:16" x14ac:dyDescent="0.3">
      <c r="E208" s="29"/>
      <c r="F208" s="29"/>
      <c r="G208" s="29"/>
      <c r="H208" s="29"/>
    </row>
  </sheetData>
  <mergeCells count="15">
    <mergeCell ref="O1:P1"/>
    <mergeCell ref="A1:C1"/>
    <mergeCell ref="L7:P7"/>
    <mergeCell ref="L8:P8"/>
    <mergeCell ref="L11:P11"/>
    <mergeCell ref="B3:G3"/>
    <mergeCell ref="L9:P9"/>
    <mergeCell ref="A2:M2"/>
    <mergeCell ref="F204:G204"/>
    <mergeCell ref="L12:P12"/>
    <mergeCell ref="A204:B205"/>
    <mergeCell ref="A203:B203"/>
    <mergeCell ref="A201:B201"/>
    <mergeCell ref="A196:F198"/>
    <mergeCell ref="G196:G198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3"/>
  <sheetViews>
    <sheetView tabSelected="1" topLeftCell="A16" workbookViewId="0">
      <selection activeCell="D37" sqref="D36:D37"/>
    </sheetView>
  </sheetViews>
  <sheetFormatPr defaultRowHeight="12.75" x14ac:dyDescent="0.2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 x14ac:dyDescent="0.35">
      <c r="A2" s="320" t="s">
        <v>219</v>
      </c>
      <c r="B2" s="320"/>
      <c r="C2" s="320"/>
      <c r="D2" s="320"/>
    </row>
    <row r="3" spans="1:5" ht="21" x14ac:dyDescent="0.35">
      <c r="A3" s="320" t="s">
        <v>204</v>
      </c>
      <c r="B3" s="320"/>
      <c r="C3" s="320"/>
      <c r="D3" s="320"/>
    </row>
    <row r="4" spans="1:5" ht="20.25" x14ac:dyDescent="0.3">
      <c r="A4" s="321"/>
      <c r="B4" s="321"/>
      <c r="C4" s="321"/>
      <c r="D4" s="321"/>
      <c r="E4" s="217"/>
    </row>
    <row r="5" spans="1:5" ht="20.25" x14ac:dyDescent="0.3">
      <c r="A5" s="321" t="s">
        <v>190</v>
      </c>
      <c r="B5" s="321"/>
      <c r="C5" s="321"/>
      <c r="D5" s="321"/>
    </row>
    <row r="6" spans="1:5" ht="21" thickBot="1" x14ac:dyDescent="0.35">
      <c r="A6" s="218"/>
      <c r="B6" s="218"/>
      <c r="C6" s="218"/>
      <c r="D6" s="218"/>
    </row>
    <row r="7" spans="1:5" ht="41.25" thickBot="1" x14ac:dyDescent="0.35">
      <c r="A7" s="257"/>
      <c r="B7" s="258" t="s">
        <v>205</v>
      </c>
      <c r="C7" s="258" t="s">
        <v>191</v>
      </c>
      <c r="D7" s="259" t="s">
        <v>206</v>
      </c>
    </row>
    <row r="8" spans="1:5" ht="20.25" x14ac:dyDescent="0.3">
      <c r="A8" s="260" t="s">
        <v>192</v>
      </c>
      <c r="B8" s="261">
        <f>B9</f>
        <v>10379730</v>
      </c>
      <c r="C8" s="261">
        <f>C9</f>
        <v>10360250</v>
      </c>
      <c r="D8" s="262">
        <f>D9</f>
        <v>10318800</v>
      </c>
    </row>
    <row r="9" spans="1:5" ht="20.25" x14ac:dyDescent="0.3">
      <c r="A9" s="263" t="s">
        <v>193</v>
      </c>
      <c r="B9" s="221">
        <v>10379730</v>
      </c>
      <c r="C9" s="221">
        <v>10360250</v>
      </c>
      <c r="D9" s="264">
        <v>10318800</v>
      </c>
    </row>
    <row r="10" spans="1:5" ht="20.25" x14ac:dyDescent="0.3">
      <c r="A10" s="263" t="s">
        <v>194</v>
      </c>
      <c r="B10" s="222"/>
      <c r="C10" s="222"/>
      <c r="D10" s="223"/>
    </row>
    <row r="11" spans="1:5" ht="20.25" x14ac:dyDescent="0.3">
      <c r="A11" s="265" t="s">
        <v>195</v>
      </c>
      <c r="B11" s="221">
        <f>B12+B13</f>
        <v>10409730</v>
      </c>
      <c r="C11" s="221">
        <f>C12+C13</f>
        <v>10390250</v>
      </c>
      <c r="D11" s="264">
        <f>D12+D13</f>
        <v>10348800</v>
      </c>
    </row>
    <row r="12" spans="1:5" ht="20.25" x14ac:dyDescent="0.3">
      <c r="A12" s="263" t="s">
        <v>196</v>
      </c>
      <c r="B12" s="222">
        <v>10254730</v>
      </c>
      <c r="C12" s="222">
        <v>10235250</v>
      </c>
      <c r="D12" s="223">
        <v>10193800</v>
      </c>
    </row>
    <row r="13" spans="1:5" ht="20.25" x14ac:dyDescent="0.3">
      <c r="A13" s="263" t="s">
        <v>197</v>
      </c>
      <c r="B13" s="222">
        <v>155000</v>
      </c>
      <c r="C13" s="222">
        <v>155000</v>
      </c>
      <c r="D13" s="223">
        <v>155000</v>
      </c>
    </row>
    <row r="14" spans="1:5" ht="21" thickBot="1" x14ac:dyDescent="0.35">
      <c r="A14" s="266" t="s">
        <v>198</v>
      </c>
      <c r="B14" s="267">
        <v>-30000</v>
      </c>
      <c r="C14" s="267">
        <v>-30000</v>
      </c>
      <c r="D14" s="268">
        <v>-30000</v>
      </c>
    </row>
    <row r="15" spans="1:5" ht="21" thickBot="1" x14ac:dyDescent="0.35">
      <c r="A15" s="284"/>
      <c r="B15" s="224"/>
      <c r="C15" s="224"/>
      <c r="D15" s="285"/>
    </row>
    <row r="16" spans="1:5" ht="41.25" customHeight="1" x14ac:dyDescent="0.3">
      <c r="A16" s="225"/>
      <c r="B16" s="322" t="s">
        <v>207</v>
      </c>
      <c r="C16" s="322"/>
      <c r="D16" s="323"/>
    </row>
    <row r="17" spans="1:4" ht="21" thickBot="1" x14ac:dyDescent="0.35">
      <c r="A17" s="226" t="s">
        <v>199</v>
      </c>
      <c r="B17" s="318">
        <v>30000</v>
      </c>
      <c r="C17" s="318"/>
      <c r="D17" s="319"/>
    </row>
    <row r="18" spans="1:4" ht="20.25" x14ac:dyDescent="0.3">
      <c r="A18" s="286"/>
      <c r="B18" s="227"/>
      <c r="C18" s="227"/>
      <c r="D18" s="287"/>
    </row>
    <row r="19" spans="1:4" ht="21" thickBot="1" x14ac:dyDescent="0.35">
      <c r="A19" s="288"/>
      <c r="B19" s="228"/>
      <c r="C19" s="228"/>
      <c r="D19" s="289"/>
    </row>
    <row r="20" spans="1:4" ht="41.25" thickBot="1" x14ac:dyDescent="0.35">
      <c r="A20" s="219"/>
      <c r="B20" s="220" t="s">
        <v>205</v>
      </c>
      <c r="C20" s="229" t="s">
        <v>191</v>
      </c>
      <c r="D20" s="230" t="s">
        <v>206</v>
      </c>
    </row>
    <row r="21" spans="1:4" ht="21.75" thickTop="1" thickBot="1" x14ac:dyDescent="0.35">
      <c r="A21" s="231" t="s">
        <v>200</v>
      </c>
      <c r="B21" s="232"/>
      <c r="C21" s="232">
        <v>0</v>
      </c>
      <c r="D21" s="233">
        <v>0</v>
      </c>
    </row>
    <row r="22" spans="1:4" ht="21.75" thickTop="1" thickBot="1" x14ac:dyDescent="0.35">
      <c r="A22" s="234" t="s">
        <v>201</v>
      </c>
      <c r="B22" s="235"/>
      <c r="C22" s="235">
        <v>0</v>
      </c>
      <c r="D22" s="236">
        <v>0</v>
      </c>
    </row>
    <row r="23" spans="1:4" ht="21.75" thickTop="1" thickBot="1" x14ac:dyDescent="0.35">
      <c r="A23" s="237" t="s">
        <v>202</v>
      </c>
      <c r="B23" s="238"/>
      <c r="C23" s="238">
        <v>0</v>
      </c>
      <c r="D23" s="239">
        <v>0</v>
      </c>
    </row>
    <row r="24" spans="1:4" ht="21" thickBot="1" x14ac:dyDescent="0.35">
      <c r="A24" s="290"/>
      <c r="B24" s="240"/>
      <c r="C24" s="240"/>
      <c r="D24" s="291"/>
    </row>
    <row r="25" spans="1:4" ht="21" thickBot="1" x14ac:dyDescent="0.35">
      <c r="A25" s="241" t="s">
        <v>203</v>
      </c>
      <c r="B25" s="242"/>
      <c r="C25" s="242">
        <v>0</v>
      </c>
      <c r="D25" s="243">
        <v>0</v>
      </c>
    </row>
    <row r="26" spans="1:4" ht="20.25" x14ac:dyDescent="0.3">
      <c r="A26" s="244"/>
      <c r="B26" s="245"/>
      <c r="C26" s="245"/>
      <c r="D26" s="245"/>
    </row>
    <row r="27" spans="1:4" ht="20.25" x14ac:dyDescent="0.3">
      <c r="A27" s="244"/>
      <c r="B27" s="245"/>
      <c r="C27" s="245"/>
      <c r="D27" s="245"/>
    </row>
    <row r="28" spans="1:4" ht="20.25" x14ac:dyDescent="0.3">
      <c r="A28" s="218"/>
      <c r="B28" s="218"/>
      <c r="C28" s="218"/>
      <c r="D28" s="218"/>
    </row>
    <row r="29" spans="1:4" ht="20.25" x14ac:dyDescent="0.3">
      <c r="A29" s="246" t="s">
        <v>208</v>
      </c>
      <c r="B29" s="246"/>
      <c r="C29" s="246"/>
      <c r="D29" s="246"/>
    </row>
    <row r="30" spans="1:4" ht="20.25" x14ac:dyDescent="0.3">
      <c r="A30" s="246"/>
      <c r="B30" s="246"/>
      <c r="C30" s="246"/>
      <c r="D30" s="246"/>
    </row>
    <row r="31" spans="1:4" ht="18" x14ac:dyDescent="0.25">
      <c r="A31" s="247" t="s">
        <v>220</v>
      </c>
    </row>
    <row r="32" spans="1:4" ht="18" x14ac:dyDescent="0.25">
      <c r="A32" s="247"/>
    </row>
    <row r="33" spans="1:1" ht="18" x14ac:dyDescent="0.25">
      <c r="A33" s="247"/>
    </row>
  </sheetData>
  <mergeCells count="6">
    <mergeCell ref="B17:D17"/>
    <mergeCell ref="A2:D2"/>
    <mergeCell ref="A3:D3"/>
    <mergeCell ref="A4:D4"/>
    <mergeCell ref="A5:D5"/>
    <mergeCell ref="B16:D1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2021-11-24T08:14:57Z</cp:lastPrinted>
  <dcterms:created xsi:type="dcterms:W3CDTF">2007-11-26T13:30:35Z</dcterms:created>
  <dcterms:modified xsi:type="dcterms:W3CDTF">2021-11-24T08:14:59Z</dcterms:modified>
</cp:coreProperties>
</file>