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6\"/>
    </mc:Choice>
  </mc:AlternateContent>
  <xr:revisionPtr revIDLastSave="0" documentId="13_ncr:1_{B355943A-A63B-475D-AC73-3EE2087CA12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ashodi-plan 2026" sheetId="5" r:id="rId1"/>
    <sheet name="Rashodi-plan 2027 " sheetId="15" r:id="rId2"/>
    <sheet name="Rashodi-plan 2028" sheetId="16" r:id="rId3"/>
    <sheet name="Opći dio-euro" sheetId="6" r:id="rId4"/>
    <sheet name=" Prihodi-plan 2026,2027,2028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95" i="15" l="1"/>
  <c r="I182" i="15" s="1"/>
  <c r="I181" i="15" s="1"/>
  <c r="I176" i="15" s="1"/>
  <c r="I140" i="15"/>
  <c r="I139" i="15" s="1"/>
  <c r="I128" i="15"/>
  <c r="I124" i="15"/>
  <c r="I98" i="15"/>
  <c r="I93" i="15"/>
  <c r="I70" i="15"/>
  <c r="I59" i="15"/>
  <c r="I51" i="15"/>
  <c r="I43" i="15"/>
  <c r="I42" i="15" s="1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I42" i="5"/>
  <c r="I51" i="5"/>
  <c r="C10" i="5"/>
  <c r="J93" i="16"/>
  <c r="J86" i="16" s="1"/>
  <c r="J70" i="16"/>
  <c r="J59" i="16" s="1"/>
  <c r="J93" i="15"/>
  <c r="J86" i="15" s="1"/>
  <c r="J70" i="15"/>
  <c r="J59" i="15" s="1"/>
  <c r="J70" i="5"/>
  <c r="J59" i="5" s="1"/>
  <c r="J41" i="5" s="1"/>
  <c r="J22" i="5" s="1"/>
  <c r="J207" i="5" s="1"/>
  <c r="J93" i="5"/>
  <c r="J86" i="5" s="1"/>
  <c r="D13" i="5"/>
  <c r="C13" i="5"/>
  <c r="D10" i="5"/>
  <c r="E207" i="15"/>
  <c r="D207" i="15"/>
  <c r="L24" i="15"/>
  <c r="G29" i="15"/>
  <c r="L29" i="15"/>
  <c r="L37" i="15"/>
  <c r="H43" i="15"/>
  <c r="F51" i="15"/>
  <c r="F42" i="15" s="1"/>
  <c r="H51" i="15"/>
  <c r="H53" i="15"/>
  <c r="H60" i="15"/>
  <c r="H67" i="15"/>
  <c r="M69" i="15"/>
  <c r="M67" i="15" s="1"/>
  <c r="Q69" i="15"/>
  <c r="F70" i="15"/>
  <c r="F59" i="15" s="1"/>
  <c r="H70" i="15"/>
  <c r="H76" i="15"/>
  <c r="H81" i="15"/>
  <c r="H84" i="15"/>
  <c r="H87" i="15"/>
  <c r="H93" i="15"/>
  <c r="N93" i="15"/>
  <c r="G98" i="15"/>
  <c r="G86" i="15" s="1"/>
  <c r="G41" i="15" s="1"/>
  <c r="H98" i="15"/>
  <c r="N98" i="15"/>
  <c r="F103" i="15"/>
  <c r="H103" i="15"/>
  <c r="F109" i="15"/>
  <c r="H109" i="15"/>
  <c r="H115" i="15"/>
  <c r="H118" i="15"/>
  <c r="L118" i="15"/>
  <c r="H128" i="15"/>
  <c r="N128" i="15"/>
  <c r="H136" i="15"/>
  <c r="H135" i="15" s="1"/>
  <c r="N136" i="15"/>
  <c r="N135" i="15" s="1"/>
  <c r="H140" i="15"/>
  <c r="H144" i="15"/>
  <c r="N144" i="15"/>
  <c r="H146" i="15"/>
  <c r="H148" i="15"/>
  <c r="L148" i="15"/>
  <c r="L139" i="15" s="1"/>
  <c r="H155" i="15"/>
  <c r="N155" i="15"/>
  <c r="H160" i="15"/>
  <c r="H164" i="15"/>
  <c r="H195" i="15"/>
  <c r="H182" i="15" s="1"/>
  <c r="H200" i="15"/>
  <c r="H199" i="15" s="1"/>
  <c r="L200" i="15"/>
  <c r="L199" i="15" s="1"/>
  <c r="L181" i="15" s="1"/>
  <c r="L176" i="15" s="1"/>
  <c r="L24" i="16"/>
  <c r="G29" i="16"/>
  <c r="G23" i="16" s="1"/>
  <c r="L29" i="16"/>
  <c r="L37" i="16"/>
  <c r="H43" i="16"/>
  <c r="F51" i="16"/>
  <c r="F42" i="16" s="1"/>
  <c r="H51" i="16"/>
  <c r="H42" i="16" s="1"/>
  <c r="H53" i="16"/>
  <c r="H60" i="16"/>
  <c r="H67" i="16"/>
  <c r="M67" i="16"/>
  <c r="M59" i="16" s="1"/>
  <c r="M41" i="16" s="1"/>
  <c r="M22" i="16" s="1"/>
  <c r="M207" i="16" s="1"/>
  <c r="Q67" i="16"/>
  <c r="Q59" i="16" s="1"/>
  <c r="Q41" i="16" s="1"/>
  <c r="Q22" i="16" s="1"/>
  <c r="Q207" i="16" s="1"/>
  <c r="F70" i="16"/>
  <c r="F59" i="16" s="1"/>
  <c r="H70" i="16"/>
  <c r="H76" i="16"/>
  <c r="H81" i="16"/>
  <c r="H84" i="16"/>
  <c r="H87" i="16"/>
  <c r="H93" i="16"/>
  <c r="N93" i="16"/>
  <c r="G98" i="16"/>
  <c r="G86" i="16" s="1"/>
  <c r="G41" i="16" s="1"/>
  <c r="H98" i="16"/>
  <c r="N98" i="16"/>
  <c r="F103" i="16"/>
  <c r="H103" i="16"/>
  <c r="F109" i="16"/>
  <c r="H109" i="16"/>
  <c r="H115" i="16"/>
  <c r="H118" i="16"/>
  <c r="L118" i="16"/>
  <c r="L86" i="16" s="1"/>
  <c r="H128" i="16"/>
  <c r="N128" i="16"/>
  <c r="H136" i="16"/>
  <c r="H135" i="16" s="1"/>
  <c r="N136" i="16"/>
  <c r="N135" i="16" s="1"/>
  <c r="H140" i="16"/>
  <c r="H144" i="16"/>
  <c r="N144" i="16"/>
  <c r="H146" i="16"/>
  <c r="H148" i="16"/>
  <c r="L148" i="16"/>
  <c r="L139" i="16" s="1"/>
  <c r="H155" i="16"/>
  <c r="N155" i="16"/>
  <c r="H160" i="16"/>
  <c r="H164" i="16"/>
  <c r="H182" i="16"/>
  <c r="H200" i="16"/>
  <c r="H199" i="16" s="1"/>
  <c r="L200" i="16"/>
  <c r="L199" i="16" s="1"/>
  <c r="L181" i="16" s="1"/>
  <c r="L176" i="16" s="1"/>
  <c r="E2" i="12"/>
  <c r="D2" i="12"/>
  <c r="C2" i="12"/>
  <c r="E191" i="5"/>
  <c r="E182" i="5" s="1"/>
  <c r="E181" i="5" s="1"/>
  <c r="E176" i="5" s="1"/>
  <c r="E51" i="5"/>
  <c r="E42" i="5" s="1"/>
  <c r="E41" i="5" s="1"/>
  <c r="E22" i="5" s="1"/>
  <c r="B8" i="6"/>
  <c r="F118" i="5"/>
  <c r="D8" i="12"/>
  <c r="D7" i="12"/>
  <c r="C8" i="12"/>
  <c r="C7" i="12"/>
  <c r="Q69" i="5"/>
  <c r="Q67" i="5" s="1"/>
  <c r="Q59" i="5" s="1"/>
  <c r="Q41" i="5" s="1"/>
  <c r="Q22" i="5" s="1"/>
  <c r="Q207" i="5" s="1"/>
  <c r="B14" i="5" s="1"/>
  <c r="M69" i="5"/>
  <c r="M67" i="5" s="1"/>
  <c r="M59" i="5" s="1"/>
  <c r="M41" i="5" s="1"/>
  <c r="M22" i="5" s="1"/>
  <c r="M207" i="5" s="1"/>
  <c r="I124" i="5"/>
  <c r="I86" i="15" l="1"/>
  <c r="I41" i="15" s="1"/>
  <c r="I22" i="15" s="1"/>
  <c r="I207" i="15"/>
  <c r="J41" i="16"/>
  <c r="J22" i="16" s="1"/>
  <c r="J207" i="16" s="1"/>
  <c r="J41" i="15"/>
  <c r="J22" i="15" s="1"/>
  <c r="J207" i="15" s="1"/>
  <c r="L23" i="16"/>
  <c r="H159" i="16"/>
  <c r="H158" i="16" s="1"/>
  <c r="N86" i="16"/>
  <c r="L23" i="15"/>
  <c r="N139" i="15"/>
  <c r="H159" i="15"/>
  <c r="F86" i="15"/>
  <c r="H42" i="15"/>
  <c r="H86" i="15"/>
  <c r="H139" i="15"/>
  <c r="N86" i="15"/>
  <c r="H59" i="15"/>
  <c r="H181" i="15"/>
  <c r="H176" i="15" s="1"/>
  <c r="M59" i="15"/>
  <c r="M41" i="15" s="1"/>
  <c r="M22" i="15" s="1"/>
  <c r="M207" i="15" s="1"/>
  <c r="L86" i="15"/>
  <c r="L41" i="15" s="1"/>
  <c r="Q67" i="15"/>
  <c r="Q59" i="15" s="1"/>
  <c r="Q41" i="15" s="1"/>
  <c r="Q22" i="15" s="1"/>
  <c r="Q207" i="15" s="1"/>
  <c r="G23" i="15"/>
  <c r="H181" i="16"/>
  <c r="H176" i="16" s="1"/>
  <c r="H86" i="16"/>
  <c r="H139" i="16"/>
  <c r="N139" i="16"/>
  <c r="F86" i="16"/>
  <c r="G22" i="16"/>
  <c r="G207" i="16" s="1"/>
  <c r="H59" i="16"/>
  <c r="L41" i="16"/>
  <c r="F41" i="16"/>
  <c r="F22" i="16" s="1"/>
  <c r="F207" i="16" s="1"/>
  <c r="L22" i="16"/>
  <c r="L207" i="16" s="1"/>
  <c r="E207" i="5"/>
  <c r="D191" i="5"/>
  <c r="D182" i="5" s="1"/>
  <c r="D181" i="5" s="1"/>
  <c r="D176" i="5" s="1"/>
  <c r="I93" i="5"/>
  <c r="N98" i="5"/>
  <c r="I140" i="5"/>
  <c r="I139" i="5" s="1"/>
  <c r="I128" i="5"/>
  <c r="I98" i="5"/>
  <c r="I70" i="5"/>
  <c r="I59" i="5" s="1"/>
  <c r="I43" i="5"/>
  <c r="H98" i="5"/>
  <c r="I195" i="5"/>
  <c r="I182" i="5" s="1"/>
  <c r="I181" i="5" s="1"/>
  <c r="I176" i="5" s="1"/>
  <c r="H41" i="16" l="1"/>
  <c r="H22" i="16" s="1"/>
  <c r="H207" i="16" s="1"/>
  <c r="L22" i="15"/>
  <c r="L207" i="15" s="1"/>
  <c r="N41" i="16"/>
  <c r="N22" i="16" s="1"/>
  <c r="N207" i="16" s="1"/>
  <c r="N41" i="15"/>
  <c r="N22" i="15" s="1"/>
  <c r="N207" i="15" s="1"/>
  <c r="H158" i="15"/>
  <c r="F41" i="15"/>
  <c r="F22" i="15" s="1"/>
  <c r="F207" i="15" s="1"/>
  <c r="H41" i="15"/>
  <c r="H22" i="15" s="1"/>
  <c r="H207" i="15" s="1"/>
  <c r="G22" i="15"/>
  <c r="G207" i="15" s="1"/>
  <c r="I86" i="5"/>
  <c r="I41" i="5" s="1"/>
  <c r="I22" i="5" s="1"/>
  <c r="I207" i="5" s="1"/>
  <c r="H200" i="5"/>
  <c r="H199" i="5" s="1"/>
  <c r="H181" i="5" s="1"/>
  <c r="H176" i="5" s="1"/>
  <c r="H128" i="5"/>
  <c r="H118" i="5"/>
  <c r="H115" i="5"/>
  <c r="H109" i="5"/>
  <c r="H103" i="5"/>
  <c r="H93" i="5"/>
  <c r="H87" i="5"/>
  <c r="H136" i="5"/>
  <c r="H135" i="5" s="1"/>
  <c r="H155" i="5"/>
  <c r="H148" i="5"/>
  <c r="H146" i="5"/>
  <c r="H144" i="5"/>
  <c r="H140" i="5"/>
  <c r="H160" i="5"/>
  <c r="H164" i="5"/>
  <c r="H159" i="5" s="1"/>
  <c r="H158" i="5" s="1"/>
  <c r="H84" i="5"/>
  <c r="H81" i="5"/>
  <c r="H76" i="5"/>
  <c r="H70" i="5"/>
  <c r="H60" i="5"/>
  <c r="H67" i="5"/>
  <c r="H43" i="5"/>
  <c r="H51" i="5"/>
  <c r="H53" i="5"/>
  <c r="H42" i="5" l="1"/>
  <c r="H139" i="5"/>
  <c r="H86" i="5"/>
  <c r="H59" i="5"/>
  <c r="N93" i="5"/>
  <c r="N128" i="5"/>
  <c r="N136" i="5"/>
  <c r="N135" i="5" s="1"/>
  <c r="N144" i="5"/>
  <c r="N155" i="5"/>
  <c r="L118" i="5"/>
  <c r="L86" i="5" s="1"/>
  <c r="L148" i="5"/>
  <c r="L139" i="5" s="1"/>
  <c r="L200" i="5"/>
  <c r="L199" i="5" s="1"/>
  <c r="L181" i="5" s="1"/>
  <c r="L176" i="5" s="1"/>
  <c r="L37" i="5"/>
  <c r="L29" i="5"/>
  <c r="L24" i="5"/>
  <c r="L23" i="5" s="1"/>
  <c r="N139" i="5" l="1"/>
  <c r="N86" i="5"/>
  <c r="H41" i="5"/>
  <c r="H22" i="5" s="1"/>
  <c r="H207" i="5" s="1"/>
  <c r="B10" i="5" s="1"/>
  <c r="L41" i="5"/>
  <c r="L22" i="5" s="1"/>
  <c r="L207" i="5" s="1"/>
  <c r="F51" i="5"/>
  <c r="F42" i="5" s="1"/>
  <c r="F70" i="5"/>
  <c r="F59" i="5" s="1"/>
  <c r="F103" i="5"/>
  <c r="F109" i="5"/>
  <c r="D70" i="5"/>
  <c r="D60" i="5"/>
  <c r="D51" i="5"/>
  <c r="D42" i="5" s="1"/>
  <c r="D115" i="5"/>
  <c r="D118" i="5"/>
  <c r="D124" i="5"/>
  <c r="D98" i="5"/>
  <c r="D87" i="5"/>
  <c r="D93" i="5"/>
  <c r="D76" i="5"/>
  <c r="G98" i="5"/>
  <c r="G86" i="5" s="1"/>
  <c r="G41" i="5" s="1"/>
  <c r="G29" i="5"/>
  <c r="G23" i="5" s="1"/>
  <c r="N41" i="5" l="1"/>
  <c r="N22" i="5" s="1"/>
  <c r="N207" i="5" s="1"/>
  <c r="B12" i="5" s="1"/>
  <c r="F86" i="5"/>
  <c r="F41" i="5" s="1"/>
  <c r="F22" i="5" s="1"/>
  <c r="F207" i="5" s="1"/>
  <c r="G22" i="5"/>
  <c r="G207" i="5" s="1"/>
  <c r="B13" i="5" s="1"/>
  <c r="D59" i="5"/>
  <c r="D86" i="5"/>
  <c r="D11" i="6"/>
  <c r="D8" i="6"/>
  <c r="C11" i="6"/>
  <c r="C8" i="6"/>
  <c r="D41" i="5" l="1"/>
  <c r="D22" i="5" s="1"/>
  <c r="D207" i="5" s="1"/>
  <c r="B8" i="5" s="1"/>
  <c r="B16" i="5" s="1"/>
  <c r="B18" i="5" s="1"/>
  <c r="D14" i="6"/>
  <c r="C14" i="6"/>
  <c r="B11" i="6"/>
  <c r="B14" i="6" l="1"/>
</calcChain>
</file>

<file path=xl/sharedStrings.xml><?xml version="1.0" encoding="utf-8"?>
<sst xmlns="http://schemas.openxmlformats.org/spreadsheetml/2006/main" count="756" uniqueCount="261">
  <si>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</si>
  <si>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</si>
  <si>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</si>
  <si>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</si>
  <si>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</si>
  <si>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</si>
  <si>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</si>
  <si>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</si>
  <si>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</si>
  <si>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</si>
  <si>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</si>
  <si>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</si>
  <si>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</si>
  <si>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</si>
  <si>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</si>
  <si>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</si>
  <si>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</si>
  <si>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</si>
  <si>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</si>
  <si>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</si>
  <si>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</si>
  <si>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</si>
  <si>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</si>
  <si>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</si>
  <si>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</si>
  <si>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</si>
  <si>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</si>
  <si>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</si>
  <si>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</si>
  <si>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</si>
  <si>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</si>
  <si>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</si>
  <si>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</si>
  <si>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</si>
  <si>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</si>
  <si>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</si>
  <si>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</si>
  <si>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</si>
  <si>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</si>
  <si>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</si>
  <si>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</si>
  <si>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</si>
  <si>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</si>
  <si>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</si>
  <si>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</si>
  <si>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</si>
  <si>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</si>
  <si>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</si>
  <si>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</si>
  <si>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</si>
  <si>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</si>
  <si>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</si>
  <si>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</si>
  <si>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</si>
  <si>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</si>
  <si>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</si>
  <si>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</si>
  <si>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</si>
  <si>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</si>
  <si>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</si>
  <si>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</si>
  <si>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</si>
  <si>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</si>
  <si>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</si>
  <si>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</si>
  <si>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</si>
  <si>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</si>
  <si>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</si>
  <si>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</si>
  <si>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</si>
  <si>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</si>
  <si>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</si>
  <si>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</si>
  <si>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</si>
  <si>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</si>
  <si>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</si>
  <si>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</si>
  <si>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</si>
  <si>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</si>
  <si>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</si>
  <si>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</si>
  <si>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</si>
  <si>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</si>
  <si>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</si>
  <si>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</si>
  <si>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</si>
  <si>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</si>
  <si>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</si>
  <si>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</si>
  <si>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</si>
  <si>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</si>
  <si>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</si>
  <si>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</si>
  <si>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</si>
  <si>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</si>
  <si>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</si>
  <si>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</si>
  <si>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</si>
  <si>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</si>
  <si>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</si>
  <si>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</si>
  <si>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</si>
  <si>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</si>
  <si>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</si>
  <si>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</si>
  <si>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</si>
  <si>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</si>
  <si>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</si>
  <si>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</si>
  <si>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</si>
  <si>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</si>
  <si>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</si>
  <si>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</si>
  <si>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</si>
  <si>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</si>
  <si>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</si>
  <si>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</si>
  <si>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</si>
  <si>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</si>
  <si>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</si>
  <si>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</si>
  <si>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</si>
  <si>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</si>
  <si>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</si>
  <si>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</si>
  <si>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</si>
  <si>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</si>
  <si>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</si>
  <si>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</si>
  <si>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</si>
  <si>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</si>
  <si>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</si>
  <si>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</si>
  <si>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</si>
  <si>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</si>
  <si>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</si>
  <si>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</si>
  <si>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</si>
  <si>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</si>
  <si>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</si>
  <si>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</si>
  <si>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</si>
  <si>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</si>
  <si>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</si>
  <si>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</si>
  <si>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</si>
  <si>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</si>
  <si>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</si>
  <si>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</si>
  <si>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</si>
  <si>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</si>
  <si>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</si>
  <si>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</si>
  <si>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</si>
  <si>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</si>
  <si>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</si>
  <si>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</si>
  <si>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</si>
  <si>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</si>
  <si>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</si>
  <si>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</si>
  <si>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</si>
  <si>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</si>
  <si>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</si>
  <si>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</si>
  <si>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</si>
  <si>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</si>
  <si>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</si>
  <si>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</si>
  <si>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</si>
  <si>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</si>
  <si>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</si>
  <si>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</si>
  <si>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</si>
  <si>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</si>
  <si>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</si>
  <si>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</si>
  <si>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</si>
  <si>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</si>
  <si>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</si>
  <si>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</si>
  <si>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</si>
  <si>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</si>
  <si>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</si>
  <si>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Nagrade</t>
  </si>
  <si>
    <t>Regres</t>
  </si>
  <si>
    <t>Naknade za bolest, invalidnost</t>
  </si>
  <si>
    <t>Darovi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</si>
  <si>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</si>
  <si>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</si>
  <si>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</si>
  <si>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</si>
  <si>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</si>
  <si>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</si>
  <si>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 xml:space="preserve">UKUPAN DONOS VIŠKA/MANJKA IZ PRETHODNE(IH) GODINA					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</si>
  <si>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</si>
  <si>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</si>
  <si>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</si>
  <si>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</si>
  <si>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</si>
  <si>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Prihodi iz nadležnog proračuna za financiranje rashoda poslovanja-gradska sredstva</t>
  </si>
  <si>
    <t>Ostali prihodi</t>
  </si>
  <si>
    <t>Tekući prijenosi između prorač. kor. istog prorač. temeljem prijenosa EU sredstva (shema)</t>
  </si>
  <si>
    <t>Tekući prijenosi između prorač. kor. istog prorač. temeljem prijenosa EU-država (shema)</t>
  </si>
  <si>
    <t>Županijski proračun (5.2.1.)</t>
  </si>
  <si>
    <t>Donacije (6.1.1.)</t>
  </si>
  <si>
    <t>Prihodi od nefin. Im. i nadoknade šteta s osnova osiguranja (3.1.1.)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</si>
  <si>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</si>
  <si>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</si>
  <si>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</si>
  <si>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</si>
  <si>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</si>
  <si>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UR.BROJ: 2196-4-3-01/03-1</t>
  </si>
  <si>
    <t>Otpremnine</t>
  </si>
  <si>
    <t>Sitan inventar</t>
  </si>
  <si>
    <t>Auto gume</t>
  </si>
  <si>
    <t>Bonusi za uspješan rad</t>
  </si>
  <si>
    <t>Financijski plan za 2026.</t>
  </si>
  <si>
    <t>Procjena 2027.</t>
  </si>
  <si>
    <t>Procjena 2028.</t>
  </si>
  <si>
    <t>Ravnatelj: ______________________Darko Domaćinović, prof.</t>
  </si>
  <si>
    <t xml:space="preserve">Novi plan za 2026. </t>
  </si>
  <si>
    <t>Projekcija plana za 2027.</t>
  </si>
  <si>
    <t>Projekcija plana za 2028.</t>
  </si>
  <si>
    <t xml:space="preserve">Financijski plan za 2026. </t>
  </si>
  <si>
    <t>Vlastiti-Vinkovci    (3.1.1.)</t>
  </si>
  <si>
    <t>Vlastiti-Drenovci    (3.1.1.)</t>
  </si>
  <si>
    <t>Sufinanciranje cijene usluge, participacije i slično-Vinkovci</t>
  </si>
  <si>
    <t>Prihodi od pruženih usluga-Vinkovci</t>
  </si>
  <si>
    <t>Sufinanciranje cijene usluge, participacije i slično-Drenovci</t>
  </si>
  <si>
    <t>Prihodi od pruženih usluga-Drenovci</t>
  </si>
  <si>
    <t>Tekuće donacije od fizičkih osoba</t>
  </si>
  <si>
    <t>Tekuće donacije od ostalih subjekata izvan općeg proračuna</t>
  </si>
  <si>
    <t>PRENESENI MANJAK IZ 2025. GODINE</t>
  </si>
  <si>
    <t>Pomoćni i sanitetski materijal</t>
  </si>
  <si>
    <t>Kamate na depozite po viđenju</t>
  </si>
  <si>
    <t>Manjak prihoda poslovanja</t>
  </si>
  <si>
    <t>Tekuće pomoći iz nenadležnog proračuna - Drenovci</t>
  </si>
  <si>
    <t>Tekuće donacije od trgovačkih društava</t>
  </si>
  <si>
    <t xml:space="preserve">Manjak iz 2025. </t>
  </si>
  <si>
    <t>Zatezne kamate iz obveznih odnosa</t>
  </si>
  <si>
    <t xml:space="preserve">Financijski plan za 2027. </t>
  </si>
  <si>
    <t xml:space="preserve">Financijski plan za 2028. </t>
  </si>
  <si>
    <t xml:space="preserve">VIŠAK/MANJAK IZ PRETHODNE(IH) GODINA KOJI ĆE SE POKRITI/RASPOREDITI </t>
  </si>
  <si>
    <t>Gradski proračun (1.1.1.)</t>
  </si>
  <si>
    <t>Prihodi iz nadležnog proračuna za financiranje rashoda poslovanja-dec. udio poreza 42%</t>
  </si>
  <si>
    <t>Prihodi iz nadležnog proračuna za financiranje rashoda poslovanja-dec. fond izravnanja 58%</t>
  </si>
  <si>
    <t>Prihodi iz nadležnog proračuna za financiranje rashoda za nabavu nefinancijske imovine-42%</t>
  </si>
  <si>
    <t>Prihodi iz nadležnog proračuna za financiranje rashoda za nabavu nefinancijske imovine-58%</t>
  </si>
  <si>
    <t>Općina Drenovci (5.2.1.)</t>
  </si>
  <si>
    <t>Gradski  proračun- DEC. (1.1.2.)</t>
  </si>
  <si>
    <t>Gradski  proračun- DEC. (5.0.112)</t>
  </si>
  <si>
    <t>Pomoći-ministarstvo (5.0.117 + 5.0.111 kapitalne)</t>
  </si>
  <si>
    <t>Pomoći-shema voća  (5.0.111)</t>
  </si>
  <si>
    <t>EU sredstva-shema voća  (5.4.001)</t>
  </si>
  <si>
    <t>Gradski  proračun- DEC. (1.1.2.) 42%</t>
  </si>
  <si>
    <t>Gradski  proračun- DEC. (5.0.112) 58%</t>
  </si>
  <si>
    <t>Pomoći-ministarstvo (5.0.117  kapitalne)</t>
  </si>
  <si>
    <t xml:space="preserve">Financijski plan - Plan rashoda i izdataka 2026. i procjene 2027. i 2028. </t>
  </si>
  <si>
    <t>KLASA: 400-02/25-01/05</t>
  </si>
  <si>
    <t xml:space="preserve">                                 M.P.                                 11.12.2025.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</si>
</sst>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380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30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29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2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4" fontId="26" fillId="4" borderId="18" xfId="6" applyNumberFormat="1" applyFont="1" applyFill="1" applyBorder="1" applyAlignment="1">
      <alignment horizontal="right" wrapText="1"/>
    </xf>
    <xf numFmtId="0" fontId="26" fillId="4" borderId="34" xfId="6" applyNumberFormat="1" applyFont="1" applyFill="1" applyBorder="1" applyAlignment="1">
      <alignment horizontal="left" wrapText="1"/>
    </xf>
    <xf numFmtId="4" fontId="26" fillId="4" borderId="35" xfId="6" applyNumberFormat="1" applyFont="1" applyFill="1" applyBorder="1" applyAlignment="1">
      <alignment horizontal="right" wrapText="1"/>
    </xf>
    <xf numFmtId="4" fontId="26" fillId="4" borderId="36" xfId="6" applyNumberFormat="1" applyFont="1" applyFill="1" applyBorder="1" applyAlignment="1">
      <alignment horizontal="right" wrapText="1"/>
    </xf>
    <xf numFmtId="0" fontId="26" fillId="4" borderId="37" xfId="6" applyNumberFormat="1" applyFont="1" applyFill="1" applyBorder="1" applyAlignment="1">
      <alignment horizontal="left"/>
    </xf>
    <xf numFmtId="4" fontId="26" fillId="4" borderId="38" xfId="6" applyNumberFormat="1" applyFont="1" applyFill="1" applyBorder="1" applyAlignment="1">
      <alignment horizontal="right"/>
    </xf>
    <xf numFmtId="4" fontId="26" fillId="4" borderId="39" xfId="6" applyNumberFormat="1" applyFont="1" applyFill="1" applyBorder="1" applyAlignment="1">
      <alignment horizontal="right"/>
    </xf>
    <xf numFmtId="0" fontId="26" fillId="4" borderId="19" xfId="6" applyNumberFormat="1" applyFont="1" applyFill="1" applyBorder="1"/>
    <xf numFmtId="4" fontId="26" fillId="4" borderId="33" xfId="6" applyNumberFormat="1" applyFont="1" applyFill="1" applyBorder="1" applyAlignment="1">
      <alignment horizontal="right"/>
    </xf>
    <xf numFmtId="4" fontId="26" fillId="4" borderId="20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1" xfId="6" applyNumberFormat="1" applyFont="1" applyFill="1" applyBorder="1" applyAlignment="1">
      <alignment horizontal="left"/>
    </xf>
    <xf numFmtId="4" fontId="25" fillId="4" borderId="22" xfId="6" applyNumberFormat="1" applyFont="1" applyFill="1" applyBorder="1" applyAlignment="1">
      <alignment horizontal="right"/>
    </xf>
    <xf numFmtId="4" fontId="25" fillId="4" borderId="23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1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0" xfId="0" applyNumberFormat="1" applyFont="1" applyBorder="1"/>
    <xf numFmtId="0" fontId="25" fillId="4" borderId="24" xfId="6" applyFont="1" applyFill="1" applyBorder="1"/>
    <xf numFmtId="49" fontId="25" fillId="4" borderId="8" xfId="6" applyNumberFormat="1" applyFont="1" applyFill="1" applyBorder="1" applyAlignment="1">
      <alignment horizontal="center" wrapText="1"/>
    </xf>
    <xf numFmtId="49" fontId="25" fillId="4" borderId="32" xfId="6" applyNumberFormat="1" applyFont="1" applyFill="1" applyBorder="1" applyAlignment="1">
      <alignment horizontal="center" wrapText="1"/>
    </xf>
    <xf numFmtId="0" fontId="25" fillId="4" borderId="15" xfId="6" applyFont="1" applyFill="1" applyBorder="1"/>
    <xf numFmtId="4" fontId="25" fillId="4" borderId="11" xfId="6" applyNumberFormat="1" applyFont="1" applyFill="1" applyBorder="1" applyAlignment="1">
      <alignment horizontal="right" wrapText="1"/>
    </xf>
    <xf numFmtId="4" fontId="25" fillId="4" borderId="12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4" fontId="25" fillId="4" borderId="18" xfId="6" applyNumberFormat="1" applyFont="1" applyFill="1" applyBorder="1" applyAlignment="1">
      <alignment horizontal="right" wrapText="1"/>
    </xf>
    <xf numFmtId="0" fontId="25" fillId="4" borderId="16" xfId="6" applyFont="1" applyFill="1" applyBorder="1"/>
    <xf numFmtId="3" fontId="25" fillId="4" borderId="31" xfId="6" applyNumberFormat="1" applyFont="1" applyFill="1" applyBorder="1" applyAlignment="1">
      <alignment horizontal="left"/>
    </xf>
    <xf numFmtId="4" fontId="25" fillId="3" borderId="6" xfId="6" applyNumberFormat="1" applyFont="1" applyFill="1" applyBorder="1" applyAlignment="1">
      <alignment horizontal="right"/>
    </xf>
    <xf numFmtId="4" fontId="25" fillId="3" borderId="10" xfId="6" applyNumberFormat="1" applyFont="1" applyFill="1" applyBorder="1" applyAlignment="1">
      <alignment horizontal="right"/>
    </xf>
    <xf numFmtId="0" fontId="29" fillId="4" borderId="17" xfId="6" applyNumberFormat="1" applyFont="1" applyFill="1" applyBorder="1"/>
    <xf numFmtId="4" fontId="29" fillId="4" borderId="41" xfId="6" applyNumberFormat="1" applyFont="1" applyFill="1" applyBorder="1" applyAlignment="1">
      <alignment horizontal="right"/>
    </xf>
    <xf numFmtId="0" fontId="26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2" fillId="11" borderId="22" xfId="0" applyNumberFormat="1" applyFont="1" applyFill="1" applyBorder="1" applyAlignment="1">
      <alignment horizontal="center" vertical="center" wrapText="1"/>
    </xf>
    <xf numFmtId="165" fontId="20" fillId="11" borderId="22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2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165" fontId="18" fillId="10" borderId="22" xfId="0" applyNumberFormat="1" applyFont="1" applyFill="1" applyBorder="1" applyAlignment="1">
      <alignment horizontal="right" vertical="center" wrapText="1"/>
    </xf>
    <xf numFmtId="4" fontId="18" fillId="10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18" fillId="10" borderId="22" xfId="5" applyNumberFormat="1" applyFont="1" applyFill="1" applyBorder="1" applyAlignment="1">
      <alignment horizontal="right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30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4" fontId="20" fillId="11" borderId="22" xfId="8" applyNumberFormat="1" applyFont="1" applyFill="1" applyBorder="1"/>
    <xf numFmtId="0" fontId="9" fillId="7" borderId="30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8" fillId="4" borderId="6" xfId="6" applyNumberFormat="1" applyFont="1" applyFill="1" applyBorder="1" applyAlignment="1">
      <alignment horizontal="center"/>
    </xf>
    <xf numFmtId="4" fontId="28" fillId="4" borderId="10" xfId="6" applyNumberFormat="1" applyFont="1" applyFill="1" applyBorder="1" applyAlignment="1">
      <alignment horizontal="center"/>
    </xf>
    <xf numFmtId="0" fontId="8" fillId="4" borderId="16" xfId="0" applyNumberFormat="1" applyFont="1" applyFill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25" fillId="4" borderId="42" xfId="6" applyFont="1" applyFill="1" applyBorder="1"/>
    <xf numFmtId="49" fontId="25" fillId="4" borderId="43" xfId="6" applyNumberFormat="1" applyFont="1" applyFill="1" applyBorder="1" applyAlignment="1">
      <alignment horizontal="center" wrapText="1"/>
    </xf>
    <xf numFmtId="3" fontId="26" fillId="4" borderId="43" xfId="6" applyNumberFormat="1" applyFont="1" applyFill="1" applyBorder="1" applyAlignment="1">
      <alignment horizontal="right" wrapText="1"/>
    </xf>
    <xf numFmtId="3" fontId="26" fillId="4" borderId="40" xfId="6" applyNumberFormat="1" applyFont="1" applyFill="1" applyBorder="1" applyAlignment="1">
      <alignment horizontal="right" wrapText="1"/>
    </xf>
    <xf numFmtId="4" fontId="28" fillId="4" borderId="11" xfId="6" applyNumberFormat="1" applyFont="1" applyFill="1" applyBorder="1" applyAlignment="1">
      <alignment horizontal="center"/>
    </xf>
    <xf numFmtId="4" fontId="28" fillId="4" borderId="12" xfId="6" applyNumberFormat="1" applyFont="1" applyFill="1" applyBorder="1" applyAlignment="1">
      <alignment horizontal="center"/>
    </xf>
    <xf numFmtId="0" fontId="0" fillId="0" borderId="0" xfId="0"/>
    <xf numFmtId="0" fontId="27" fillId="4" borderId="15" xfId="6" applyNumberFormat="1" applyFont="1" applyFill="1" applyBorder="1" applyAlignment="1">
      <alignment horizontal="left" wrapText="1"/>
    </xf>
    <xf numFmtId="0" fontId="27" fillId="4" borderId="31" xfId="6" applyNumberFormat="1" applyFont="1" applyFill="1" applyBorder="1" applyAlignment="1">
      <alignment horizontal="left" wrapText="1"/>
    </xf>
    <xf numFmtId="0" fontId="34" fillId="4" borderId="16" xfId="0" applyFont="1" applyFill="1" applyBorder="1" applyAlignment="1">
      <alignment horizontal="center" vertical="top"/>
    </xf>
    <xf numFmtId="0" fontId="34" fillId="4" borderId="2" xfId="0" applyFont="1" applyFill="1" applyBorder="1" applyAlignment="1">
      <alignment horizontal="left" vertical="top" wrapText="1"/>
    </xf>
    <xf numFmtId="165" fontId="35" fillId="4" borderId="18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vertical="top"/>
    </xf>
    <xf numFmtId="4" fontId="35" fillId="4" borderId="18" xfId="0" applyNumberFormat="1" applyFont="1" applyFill="1" applyBorder="1" applyAlignment="1">
      <alignment horizontal="right" vertical="top"/>
    </xf>
    <xf numFmtId="0" fontId="34" fillId="4" borderId="2" xfId="0" applyFont="1" applyFill="1" applyBorder="1" applyAlignment="1">
      <alignment horizontal="left" vertical="top"/>
    </xf>
    <xf numFmtId="0" fontId="35" fillId="4" borderId="31" xfId="0" applyFont="1" applyFill="1" applyBorder="1" applyAlignment="1">
      <alignment horizontal="center"/>
    </xf>
    <xf numFmtId="0" fontId="34" fillId="4" borderId="6" xfId="0" applyFont="1" applyFill="1" applyBorder="1" applyAlignment="1">
      <alignment wrapText="1"/>
    </xf>
    <xf numFmtId="165" fontId="35" fillId="4" borderId="10" xfId="0" applyNumberFormat="1" applyFont="1" applyFill="1" applyBorder="1" applyAlignment="1">
      <alignment horizontal="right" vertical="top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28" fillId="0" borderId="0" xfId="0" applyNumberFormat="1" applyFont="1"/>
    <xf numFmtId="3" fontId="10" fillId="0" borderId="0" xfId="0" applyNumberFormat="1" applyFont="1" applyAlignment="1">
      <alignment horizontal="left" vertical="center"/>
    </xf>
    <xf numFmtId="4" fontId="12" fillId="5" borderId="23" xfId="5" applyNumberFormat="1" applyFont="1" applyFill="1" applyBorder="1" applyAlignment="1">
      <alignment horizontal="right" vertical="center" wrapText="1"/>
    </xf>
    <xf numFmtId="4" fontId="8" fillId="3" borderId="23" xfId="5" applyNumberFormat="1" applyFont="1" applyFill="1" applyBorder="1" applyAlignment="1">
      <alignment horizontal="right"/>
    </xf>
    <xf numFmtId="4" fontId="9" fillId="0" borderId="40" xfId="5" applyNumberFormat="1" applyFont="1" applyBorder="1" applyAlignment="1">
      <alignment horizontal="right"/>
    </xf>
    <xf numFmtId="4" fontId="9" fillId="0" borderId="18" xfId="5" applyNumberFormat="1" applyFont="1" applyBorder="1" applyAlignment="1">
      <alignment horizontal="right"/>
    </xf>
    <xf numFmtId="4" fontId="9" fillId="0" borderId="29" xfId="5" applyNumberFormat="1" applyFont="1" applyBorder="1" applyAlignment="1">
      <alignment horizontal="right"/>
    </xf>
    <xf numFmtId="4" fontId="8" fillId="3" borderId="23" xfId="0" applyNumberFormat="1" applyFont="1" applyFill="1" applyBorder="1" applyAlignment="1">
      <alignment horizontal="right"/>
    </xf>
    <xf numFmtId="4" fontId="9" fillId="0" borderId="40" xfId="0" applyNumberFormat="1" applyFont="1" applyBorder="1" applyAlignment="1">
      <alignment horizontal="right"/>
    </xf>
    <xf numFmtId="4" fontId="9" fillId="4" borderId="18" xfId="0" applyNumberFormat="1" applyFont="1" applyFill="1" applyBorder="1" applyAlignment="1">
      <alignment horizontal="right"/>
    </xf>
    <xf numFmtId="4" fontId="9" fillId="4" borderId="29" xfId="0" applyNumberFormat="1" applyFont="1" applyFill="1" applyBorder="1" applyAlignment="1">
      <alignment horizontal="right"/>
    </xf>
    <xf numFmtId="4" fontId="9" fillId="7" borderId="40" xfId="0" applyNumberFormat="1" applyFont="1" applyFill="1" applyBorder="1" applyAlignment="1">
      <alignment horizontal="right"/>
    </xf>
    <xf numFmtId="4" fontId="9" fillId="0" borderId="18" xfId="0" applyNumberFormat="1" applyFont="1" applyBorder="1" applyAlignment="1">
      <alignment horizontal="right"/>
    </xf>
    <xf numFmtId="4" fontId="9" fillId="7" borderId="18" xfId="0" applyNumberFormat="1" applyFont="1" applyFill="1" applyBorder="1" applyAlignment="1">
      <alignment horizontal="right"/>
    </xf>
    <xf numFmtId="4" fontId="9" fillId="7" borderId="18" xfId="5" applyNumberFormat="1" applyFont="1" applyFill="1" applyBorder="1" applyAlignment="1">
      <alignment horizontal="right"/>
    </xf>
    <xf numFmtId="4" fontId="9" fillId="7" borderId="40" xfId="5" applyNumberFormat="1" applyFont="1" applyFill="1" applyBorder="1" applyAlignment="1">
      <alignment horizontal="right"/>
    </xf>
    <xf numFmtId="4" fontId="9" fillId="4" borderId="18" xfId="5" applyNumberFormat="1" applyFont="1" applyFill="1" applyBorder="1" applyAlignment="1">
      <alignment horizontal="right"/>
    </xf>
    <xf numFmtId="4" fontId="9" fillId="4" borderId="29" xfId="5" applyNumberFormat="1" applyFont="1" applyFill="1" applyBorder="1" applyAlignment="1">
      <alignment horizontal="right"/>
    </xf>
    <xf numFmtId="4" fontId="8" fillId="3" borderId="23" xfId="5" applyNumberFormat="1" applyFont="1" applyFill="1" applyBorder="1" applyAlignment="1">
      <alignment horizontal="right" wrapText="1"/>
    </xf>
    <xf numFmtId="4" fontId="8" fillId="7" borderId="40" xfId="5" applyNumberFormat="1" applyFont="1" applyFill="1" applyBorder="1" applyAlignment="1">
      <alignment horizontal="right"/>
    </xf>
    <xf numFmtId="0" fontId="32" fillId="17" borderId="7" xfId="0" applyFont="1" applyFill="1" applyBorder="1" applyAlignment="1">
      <alignment horizontal="center" vertical="top" wrapText="1"/>
    </xf>
    <xf numFmtId="0" fontId="32" fillId="17" borderId="8" xfId="0" applyFont="1" applyFill="1" applyBorder="1" applyAlignment="1">
      <alignment horizontal="center" vertical="top" wrapText="1"/>
    </xf>
    <xf numFmtId="0" fontId="32" fillId="17" borderId="9" xfId="0" applyFont="1" applyFill="1" applyBorder="1" applyAlignment="1">
      <alignment horizontal="center" vertical="top" wrapText="1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3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7" fillId="0" borderId="0" xfId="0" applyNumberFormat="1" applyFont="1" applyAlignment="1">
      <alignment horizontal="left"/>
    </xf>
    <xf numFmtId="0" fontId="38" fillId="0" borderId="0" xfId="0" applyFont="1"/>
    <xf numFmtId="0" fontId="38" fillId="0" borderId="0" xfId="0" applyNumberFormat="1" applyFont="1" applyAlignment="1">
      <alignment horizontal="left"/>
    </xf>
    <xf numFmtId="4" fontId="12" fillId="5" borderId="8" xfId="5" applyNumberFormat="1" applyFont="1" applyFill="1" applyBorder="1" applyAlignment="1">
      <alignment horizontal="right" vertical="center" wrapText="1"/>
    </xf>
    <xf numFmtId="0" fontId="8" fillId="7" borderId="30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0" fontId="12" fillId="5" borderId="44" xfId="0" applyNumberFormat="1" applyFont="1" applyFill="1" applyBorder="1" applyAlignment="1">
      <alignment horizontal="left"/>
    </xf>
    <xf numFmtId="3" fontId="13" fillId="8" borderId="5" xfId="0" applyNumberFormat="1" applyFont="1" applyFill="1" applyBorder="1" applyAlignment="1">
      <alignment horizontal="center"/>
    </xf>
    <xf numFmtId="4" fontId="18" fillId="14" borderId="5" xfId="0" applyNumberFormat="1" applyFont="1" applyFill="1" applyBorder="1" applyAlignment="1">
      <alignment horizontal="center" vertical="center" wrapText="1"/>
    </xf>
    <xf numFmtId="4" fontId="13" fillId="5" borderId="5" xfId="5" applyNumberFormat="1" applyFont="1" applyFill="1" applyBorder="1" applyAlignment="1">
      <alignment horizontal="right"/>
    </xf>
    <xf numFmtId="4" fontId="19" fillId="10" borderId="5" xfId="5" applyNumberFormat="1" applyFont="1" applyFill="1" applyBorder="1" applyAlignment="1">
      <alignment horizontal="right"/>
    </xf>
    <xf numFmtId="165" fontId="18" fillId="10" borderId="5" xfId="8" applyNumberFormat="1" applyFont="1" applyFill="1" applyBorder="1" applyAlignment="1"/>
    <xf numFmtId="4" fontId="13" fillId="5" borderId="3" xfId="5" applyNumberFormat="1" applyFont="1" applyFill="1" applyBorder="1" applyAlignment="1">
      <alignment horizontal="right"/>
    </xf>
    <xf numFmtId="4" fontId="13" fillId="5" borderId="45" xfId="5" applyNumberFormat="1" applyFont="1" applyFill="1" applyBorder="1" applyAlignment="1">
      <alignment horizontal="right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4" fontId="9" fillId="4" borderId="40" xfId="5" applyNumberFormat="1" applyFont="1" applyFill="1" applyBorder="1" applyAlignment="1">
      <alignment horizontal="right"/>
    </xf>
    <xf numFmtId="3" fontId="8" fillId="3" borderId="22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wrapText="1" shrinkToFit="1"/>
    </xf>
    <xf numFmtId="0" fontId="8" fillId="3" borderId="7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/>
    </xf>
    <xf numFmtId="4" fontId="22" fillId="11" borderId="8" xfId="0" applyNumberFormat="1" applyFont="1" applyFill="1" applyBorder="1" applyAlignment="1">
      <alignment horizontal="center" vertical="center" wrapText="1"/>
    </xf>
    <xf numFmtId="4" fontId="8" fillId="11" borderId="8" xfId="0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11" borderId="8" xfId="5" applyNumberFormat="1" applyFont="1" applyFill="1" applyBorder="1" applyAlignment="1">
      <alignment horizontal="right"/>
    </xf>
    <xf numFmtId="4" fontId="8" fillId="3" borderId="9" xfId="5" applyNumberFormat="1" applyFont="1" applyFill="1" applyBorder="1" applyAlignment="1">
      <alignment horizontal="right"/>
    </xf>
    <xf numFmtId="0" fontId="8" fillId="3" borderId="19" xfId="0" applyNumberFormat="1" applyFont="1" applyFill="1" applyBorder="1" applyAlignment="1">
      <alignment horizontal="center"/>
    </xf>
    <xf numFmtId="0" fontId="8" fillId="3" borderId="46" xfId="0" applyNumberFormat="1" applyFont="1" applyFill="1" applyBorder="1" applyAlignment="1">
      <alignment horizontal="center"/>
    </xf>
    <xf numFmtId="4" fontId="22" fillId="11" borderId="46" xfId="0" applyNumberFormat="1" applyFont="1" applyFill="1" applyBorder="1" applyAlignment="1">
      <alignment horizontal="center" vertical="center" wrapText="1"/>
    </xf>
    <xf numFmtId="4" fontId="8" fillId="11" borderId="46" xfId="0" applyNumberFormat="1" applyFont="1" applyFill="1" applyBorder="1" applyAlignment="1">
      <alignment horizontal="right"/>
    </xf>
    <xf numFmtId="4" fontId="8" fillId="3" borderId="46" xfId="0" applyNumberFormat="1" applyFont="1" applyFill="1" applyBorder="1" applyAlignment="1">
      <alignment horizontal="right"/>
    </xf>
    <xf numFmtId="4" fontId="8" fillId="11" borderId="46" xfId="5" applyNumberFormat="1" applyFont="1" applyFill="1" applyBorder="1" applyAlignment="1">
      <alignment horizontal="right"/>
    </xf>
    <xf numFmtId="4" fontId="8" fillId="3" borderId="20" xfId="0" applyNumberFormat="1" applyFont="1" applyFill="1" applyBorder="1" applyAlignment="1">
      <alignment horizontal="right"/>
    </xf>
    <xf numFmtId="0" fontId="9" fillId="0" borderId="31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4" fontId="22" fillId="12" borderId="6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/>
    </xf>
    <xf numFmtId="4" fontId="9" fillId="0" borderId="6" xfId="5" applyNumberFormat="1" applyFont="1" applyBorder="1" applyAlignment="1">
      <alignment horizontal="right"/>
    </xf>
    <xf numFmtId="4" fontId="9" fillId="0" borderId="10" xfId="5" applyNumberFormat="1" applyFont="1" applyBorder="1" applyAlignment="1">
      <alignment horizontal="right"/>
    </xf>
    <xf numFmtId="4" fontId="22" fillId="15" borderId="11" xfId="0" applyNumberFormat="1" applyFont="1" applyFill="1" applyBorder="1" applyAlignment="1">
      <alignment horizontal="center" vertical="center" wrapText="1"/>
    </xf>
    <xf numFmtId="0" fontId="9" fillId="4" borderId="15" xfId="0" applyNumberFormat="1" applyFont="1" applyFill="1" applyBorder="1" applyAlignment="1">
      <alignment horizontal="center"/>
    </xf>
    <xf numFmtId="0" fontId="9" fillId="4" borderId="11" xfId="0" applyNumberFormat="1" applyFont="1" applyFill="1" applyBorder="1" applyAlignment="1">
      <alignment horizontal="center"/>
    </xf>
    <xf numFmtId="4" fontId="9" fillId="15" borderId="11" xfId="0" applyNumberFormat="1" applyFont="1" applyFill="1" applyBorder="1" applyAlignment="1">
      <alignment horizontal="right"/>
    </xf>
    <xf numFmtId="4" fontId="9" fillId="4" borderId="11" xfId="5" applyNumberFormat="1" applyFont="1" applyFill="1" applyBorder="1" applyAlignment="1">
      <alignment horizontal="right"/>
    </xf>
    <xf numFmtId="4" fontId="9" fillId="15" borderId="11" xfId="5" applyNumberFormat="1" applyFont="1" applyFill="1" applyBorder="1" applyAlignment="1">
      <alignment horizontal="right"/>
    </xf>
    <xf numFmtId="4" fontId="9" fillId="4" borderId="12" xfId="5" applyNumberFormat="1" applyFont="1" applyFill="1" applyBorder="1" applyAlignment="1">
      <alignment horizontal="right"/>
    </xf>
    <xf numFmtId="165" fontId="35" fillId="4" borderId="2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horizontal="right" vertical="top"/>
    </xf>
    <xf numFmtId="165" fontId="35" fillId="4" borderId="6" xfId="0" applyNumberFormat="1" applyFont="1" applyFill="1" applyBorder="1" applyAlignment="1">
      <alignment horizontal="right" vertical="top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4" fontId="18" fillId="10" borderId="8" xfId="5" applyNumberFormat="1" applyFont="1" applyFill="1" applyBorder="1" applyAlignment="1">
      <alignment horizontal="right" vertical="center" wrapText="1"/>
    </xf>
    <xf numFmtId="165" fontId="8" fillId="4" borderId="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165" fontId="21" fillId="4" borderId="2" xfId="8" applyNumberFormat="1" applyFont="1" applyFill="1" applyBorder="1" applyAlignment="1"/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33" fillId="4" borderId="8" xfId="0" applyNumberFormat="1" applyFont="1" applyFill="1" applyBorder="1" applyAlignment="1">
      <alignment vertical="top"/>
    </xf>
    <xf numFmtId="4" fontId="33" fillId="4" borderId="9" xfId="0" applyNumberFormat="1" applyFont="1" applyFill="1" applyBorder="1" applyAlignment="1">
      <alignment vertical="top"/>
    </xf>
    <xf numFmtId="0" fontId="34" fillId="4" borderId="15" xfId="0" applyFont="1" applyFill="1" applyBorder="1" applyAlignment="1">
      <alignment horizontal="center" vertical="top"/>
    </xf>
    <xf numFmtId="0" fontId="34" fillId="4" borderId="11" xfId="0" applyFont="1" applyFill="1" applyBorder="1" applyAlignment="1">
      <alignment horizontal="left" vertical="top" wrapText="1"/>
    </xf>
    <xf numFmtId="165" fontId="35" fillId="4" borderId="11" xfId="0" applyNumberFormat="1" applyFont="1" applyFill="1" applyBorder="1" applyAlignment="1">
      <alignment horizontal="right" vertical="top"/>
    </xf>
    <xf numFmtId="165" fontId="35" fillId="4" borderId="12" xfId="0" applyNumberFormat="1" applyFont="1" applyFill="1" applyBorder="1" applyAlignment="1">
      <alignment horizontal="right" vertical="top"/>
    </xf>
    <xf numFmtId="3" fontId="8" fillId="0" borderId="0" xfId="0" quotePrefix="1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right"/>
    </xf>
    <xf numFmtId="4" fontId="8" fillId="0" borderId="0" xfId="0" quotePrefix="1" applyNumberFormat="1" applyFont="1" applyBorder="1" applyAlignment="1">
      <alignment horizontal="right" wrapText="1"/>
    </xf>
    <xf numFmtId="4" fontId="8" fillId="4" borderId="0" xfId="0" applyNumberFormat="1" applyFont="1" applyFill="1" applyBorder="1" applyAlignment="1">
      <alignment horizontal="right"/>
    </xf>
    <xf numFmtId="165" fontId="9" fillId="4" borderId="0" xfId="0" applyNumberFormat="1" applyFont="1" applyFill="1" applyBorder="1"/>
    <xf numFmtId="4" fontId="8" fillId="4" borderId="0" xfId="0" applyNumberFormat="1" applyFont="1" applyFill="1" applyBorder="1" applyAlignment="1">
      <alignment horizontal="center" vertical="center" wrapText="1"/>
    </xf>
    <xf numFmtId="4" fontId="8" fillId="4" borderId="0" xfId="0" quotePrefix="1" applyNumberFormat="1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4" fontId="7" fillId="4" borderId="0" xfId="0" applyNumberFormat="1" applyFont="1" applyFill="1"/>
    <xf numFmtId="4" fontId="7" fillId="4" borderId="0" xfId="0" applyNumberFormat="1" applyFont="1" applyFill="1" applyAlignment="1">
      <alignment wrapText="1"/>
    </xf>
    <xf numFmtId="4" fontId="11" fillId="4" borderId="0" xfId="0" applyNumberFormat="1" applyFont="1" applyFill="1"/>
    <xf numFmtId="3" fontId="10" fillId="0" borderId="0" xfId="0" applyNumberFormat="1" applyFont="1" applyAlignment="1">
      <alignment horizontal="left"/>
    </xf>
    <xf numFmtId="165" fontId="8" fillId="9" borderId="9" xfId="0" applyNumberFormat="1" applyFont="1" applyFill="1" applyBorder="1" applyAlignment="1">
      <alignment horizontal="center"/>
    </xf>
    <xf numFmtId="165" fontId="8" fillId="9" borderId="45" xfId="0" applyNumberFormat="1" applyFont="1" applyFill="1" applyBorder="1" applyAlignment="1">
      <alignment horizontal="center"/>
    </xf>
    <xf numFmtId="165" fontId="8" fillId="9" borderId="20" xfId="0" applyNumberFormat="1" applyFont="1" applyFill="1" applyBorder="1" applyAlignment="1">
      <alignment horizont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17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27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7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21"/>
  <sheetViews>
    <sheetView topLeftCell="A183" zoomScale="75" zoomScaleNormal="75" workbookViewId="0">
      <selection activeCell="A219" sqref="A219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5" width="22.85546875" style="1" customWidth="1"/>
    <col min="6" max="7" width="18.28515625" style="1" customWidth="1"/>
    <col min="8" max="10" width="18.85546875" style="1" customWidth="1"/>
    <col min="11" max="17" width="18.28515625" style="1" customWidth="1"/>
    <col min="18" max="18" width="19.42578125" style="358"/>
    <col min="19" max="43" width="19.42578125" style="30"/>
    <col min="44" max="16384" width="19.42578125" style="1"/>
  </cols>
  <sheetData>
    <row r="1" spans="1:17" ht="34.5" customHeight="1" thickBot="1" x14ac:dyDescent="0.35">
      <c r="A1" s="371" t="s">
        <v>63</v>
      </c>
      <c r="B1" s="372"/>
      <c r="C1" s="372"/>
    </row>
    <row r="2" spans="1:17" ht="27" customHeight="1" x14ac:dyDescent="0.4">
      <c r="A2" s="377" t="s">
        <v>258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</row>
    <row r="3" spans="1:17" ht="20.25" customHeight="1" x14ac:dyDescent="0.3">
      <c r="A3" s="4"/>
      <c r="B3" s="375"/>
      <c r="C3" s="375"/>
      <c r="D3" s="375"/>
      <c r="E3" s="375"/>
      <c r="F3" s="375"/>
      <c r="G3" s="375"/>
      <c r="H3" s="375"/>
      <c r="I3" s="334"/>
      <c r="J3" s="357"/>
      <c r="K3" s="5"/>
      <c r="L3" s="3"/>
      <c r="M3" s="214"/>
      <c r="N3" s="3"/>
      <c r="O3" s="3"/>
      <c r="P3" s="3"/>
      <c r="Q3" s="214"/>
    </row>
    <row r="4" spans="1:17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6.5" customHeight="1" thickBot="1" x14ac:dyDescent="0.35">
      <c r="A6" s="376" t="s">
        <v>188</v>
      </c>
      <c r="B6" s="376"/>
      <c r="C6" s="376"/>
      <c r="D6" s="376"/>
      <c r="E6" s="349"/>
      <c r="F6" s="14"/>
      <c r="G6" s="14"/>
      <c r="H6" s="14"/>
      <c r="I6" s="14"/>
      <c r="J6" s="14"/>
      <c r="K6" s="14"/>
      <c r="L6" s="14"/>
      <c r="M6" s="14"/>
      <c r="N6" s="9"/>
      <c r="O6" s="9"/>
      <c r="P6" s="9"/>
      <c r="Q6" s="9"/>
    </row>
    <row r="7" spans="1:17" ht="48" customHeight="1" thickBot="1" x14ac:dyDescent="0.35">
      <c r="A7" s="68" t="s">
        <v>12</v>
      </c>
      <c r="B7" s="247" t="s">
        <v>217</v>
      </c>
      <c r="C7" s="69" t="s">
        <v>218</v>
      </c>
      <c r="D7" s="85" t="s">
        <v>219</v>
      </c>
      <c r="E7" s="354"/>
      <c r="F7" s="272" t="s">
        <v>66</v>
      </c>
      <c r="G7" s="73"/>
      <c r="H7" s="73"/>
      <c r="I7" s="73"/>
      <c r="J7" s="73"/>
      <c r="K7" s="73"/>
      <c r="L7" s="73"/>
      <c r="M7" s="73"/>
      <c r="N7" s="15"/>
      <c r="O7" s="373"/>
      <c r="P7" s="373"/>
      <c r="Q7" s="373"/>
    </row>
    <row r="8" spans="1:17" ht="19.5" customHeight="1" x14ac:dyDescent="0.3">
      <c r="A8" s="70" t="s">
        <v>9</v>
      </c>
      <c r="B8" s="71">
        <f>D207+E207+F207</f>
        <v>173100</v>
      </c>
      <c r="C8" s="71">
        <v>166100</v>
      </c>
      <c r="D8" s="76">
        <v>166100</v>
      </c>
      <c r="E8" s="350"/>
      <c r="F8" s="272"/>
      <c r="G8" s="73"/>
      <c r="H8" s="73"/>
      <c r="I8" s="73"/>
      <c r="J8" s="73"/>
      <c r="K8" s="73"/>
      <c r="L8" s="73"/>
      <c r="M8" s="73"/>
      <c r="N8" s="17"/>
      <c r="O8" s="374"/>
      <c r="P8" s="374"/>
      <c r="Q8" s="374"/>
    </row>
    <row r="9" spans="1:17" ht="36.75" customHeight="1" x14ac:dyDescent="0.3">
      <c r="A9" s="53" t="s">
        <v>57</v>
      </c>
      <c r="B9" s="16">
        <v>0</v>
      </c>
      <c r="C9" s="16">
        <v>0</v>
      </c>
      <c r="D9" s="77">
        <v>0</v>
      </c>
      <c r="E9" s="350"/>
      <c r="F9" s="272" t="s">
        <v>141</v>
      </c>
      <c r="G9" s="73"/>
      <c r="H9" s="73"/>
      <c r="I9" s="73"/>
      <c r="J9" s="73"/>
      <c r="K9" s="73"/>
      <c r="L9" s="73"/>
      <c r="M9" s="73"/>
      <c r="N9" s="18"/>
      <c r="O9" s="374"/>
      <c r="P9" s="374"/>
      <c r="Q9" s="374"/>
    </row>
    <row r="10" spans="1:17" ht="21" customHeight="1" x14ac:dyDescent="0.3">
      <c r="A10" s="53" t="s">
        <v>140</v>
      </c>
      <c r="B10" s="16">
        <f>H207+I207+H209</f>
        <v>116615</v>
      </c>
      <c r="C10" s="16">
        <f>119615-3000</f>
        <v>116615</v>
      </c>
      <c r="D10" s="77">
        <f>119615-3000</f>
        <v>116615</v>
      </c>
      <c r="E10" s="350"/>
      <c r="F10" s="250"/>
      <c r="G10" s="72"/>
      <c r="H10" s="72"/>
      <c r="I10" s="333"/>
      <c r="J10" s="356"/>
      <c r="K10" s="72"/>
      <c r="L10" s="72"/>
      <c r="M10" s="212"/>
      <c r="N10" s="18"/>
      <c r="O10" s="19"/>
      <c r="P10" s="19"/>
      <c r="Q10" s="213"/>
    </row>
    <row r="11" spans="1:17" ht="34.5" customHeight="1" x14ac:dyDescent="0.3">
      <c r="A11" s="54" t="s">
        <v>8</v>
      </c>
      <c r="B11" s="20">
        <v>0</v>
      </c>
      <c r="C11" s="20">
        <v>0</v>
      </c>
      <c r="D11" s="78">
        <v>0</v>
      </c>
      <c r="E11" s="351"/>
      <c r="F11" s="272" t="s">
        <v>67</v>
      </c>
      <c r="G11" s="73"/>
      <c r="H11" s="73"/>
      <c r="I11" s="73"/>
      <c r="J11" s="73"/>
      <c r="K11" s="73"/>
      <c r="L11" s="73"/>
      <c r="M11" s="73"/>
      <c r="N11" s="18"/>
      <c r="O11" s="374"/>
      <c r="P11" s="374"/>
      <c r="Q11" s="374"/>
    </row>
    <row r="12" spans="1:17" x14ac:dyDescent="0.3">
      <c r="A12" s="55" t="s">
        <v>1</v>
      </c>
      <c r="B12" s="16">
        <f>N207</f>
        <v>2600</v>
      </c>
      <c r="C12" s="16">
        <v>2600</v>
      </c>
      <c r="D12" s="77">
        <v>2600</v>
      </c>
      <c r="E12" s="350"/>
      <c r="F12" s="273" t="s">
        <v>68</v>
      </c>
      <c r="G12" s="74"/>
      <c r="H12" s="74"/>
      <c r="I12" s="74"/>
      <c r="J12" s="74"/>
      <c r="K12" s="74"/>
      <c r="L12" s="74"/>
      <c r="M12" s="74"/>
      <c r="N12" s="21"/>
      <c r="O12" s="361"/>
      <c r="P12" s="361"/>
      <c r="Q12" s="361"/>
    </row>
    <row r="13" spans="1:17" x14ac:dyDescent="0.3">
      <c r="A13" s="55" t="s">
        <v>10</v>
      </c>
      <c r="B13" s="16">
        <f>G207+L207+M207+3000</f>
        <v>2205017.5</v>
      </c>
      <c r="C13" s="16">
        <f>2202017.5+3000</f>
        <v>2205017.5</v>
      </c>
      <c r="D13" s="77">
        <f>2202011.5+3000</f>
        <v>2205011.5</v>
      </c>
      <c r="E13" s="350"/>
      <c r="F13" s="75"/>
      <c r="G13" s="9"/>
      <c r="H13" s="22"/>
      <c r="I13" s="22"/>
      <c r="J13" s="22"/>
      <c r="K13" s="22"/>
      <c r="L13" s="9"/>
      <c r="M13" s="9"/>
      <c r="N13" s="9"/>
      <c r="O13" s="9"/>
      <c r="P13" s="9"/>
      <c r="Q13" s="9"/>
    </row>
    <row r="14" spans="1:17" x14ac:dyDescent="0.3">
      <c r="A14" s="55" t="s">
        <v>169</v>
      </c>
      <c r="B14" s="16">
        <f>Q207</f>
        <v>332.5</v>
      </c>
      <c r="C14" s="16">
        <v>332.5</v>
      </c>
      <c r="D14" s="77">
        <v>218.5</v>
      </c>
      <c r="E14" s="350"/>
      <c r="F14" s="75"/>
      <c r="G14" s="9"/>
      <c r="H14" s="22"/>
      <c r="I14" s="22"/>
      <c r="J14" s="22"/>
      <c r="K14" s="22"/>
      <c r="L14" s="9"/>
      <c r="M14" s="9"/>
      <c r="N14" s="9"/>
      <c r="O14" s="9"/>
      <c r="P14" s="9"/>
      <c r="Q14" s="9"/>
    </row>
    <row r="15" spans="1:17" ht="19.5" thickBot="1" x14ac:dyDescent="0.35">
      <c r="A15" s="92" t="s">
        <v>171</v>
      </c>
      <c r="B15" s="93">
        <v>0</v>
      </c>
      <c r="C15" s="93">
        <v>0</v>
      </c>
      <c r="D15" s="94">
        <v>0</v>
      </c>
      <c r="E15" s="352"/>
      <c r="F15" s="75"/>
      <c r="G15" s="9"/>
      <c r="H15" s="22"/>
      <c r="I15" s="22"/>
      <c r="J15" s="22"/>
      <c r="K15" s="22"/>
      <c r="L15" s="9"/>
      <c r="M15" s="9"/>
      <c r="N15" s="9"/>
      <c r="O15" s="9"/>
      <c r="P15" s="9"/>
      <c r="Q15" s="9"/>
    </row>
    <row r="16" spans="1:17" ht="19.5" thickBot="1" x14ac:dyDescent="0.35">
      <c r="A16" s="136" t="s">
        <v>13</v>
      </c>
      <c r="B16" s="137">
        <f>SUM(B8:B15)</f>
        <v>2497665</v>
      </c>
      <c r="C16" s="137">
        <v>2490665</v>
      </c>
      <c r="D16" s="138">
        <v>2490545</v>
      </c>
      <c r="E16" s="23"/>
      <c r="F16" s="75"/>
      <c r="G16" s="9"/>
      <c r="H16" s="24"/>
      <c r="I16" s="24"/>
      <c r="J16" s="24"/>
      <c r="K16" s="24"/>
      <c r="L16" s="9"/>
      <c r="M16" s="9"/>
      <c r="N16" s="9"/>
      <c r="O16" s="9"/>
      <c r="P16" s="9"/>
      <c r="Q16" s="9"/>
    </row>
    <row r="17" spans="1:43" ht="23.25" customHeight="1" x14ac:dyDescent="0.3">
      <c r="A17" s="142" t="s">
        <v>239</v>
      </c>
      <c r="B17" s="143">
        <v>-10000</v>
      </c>
      <c r="C17" s="143">
        <v>0</v>
      </c>
      <c r="D17" s="144">
        <v>0</v>
      </c>
      <c r="E17" s="353"/>
      <c r="O17" s="9"/>
      <c r="P17" s="9"/>
      <c r="Q17" s="9"/>
    </row>
    <row r="18" spans="1:43" ht="22.5" customHeight="1" thickBot="1" x14ac:dyDescent="0.35">
      <c r="A18" s="139" t="s">
        <v>13</v>
      </c>
      <c r="B18" s="140">
        <f>SUM(B16:B17)</f>
        <v>2487665</v>
      </c>
      <c r="C18" s="140">
        <v>2490665</v>
      </c>
      <c r="D18" s="141">
        <v>2490545</v>
      </c>
      <c r="E18" s="23"/>
      <c r="O18" s="9"/>
      <c r="P18" s="9"/>
      <c r="Q18" s="9"/>
    </row>
    <row r="19" spans="1:43" ht="30.75" customHeight="1" x14ac:dyDescent="0.3">
      <c r="B19" s="2"/>
      <c r="E19" s="30"/>
      <c r="O19" s="9"/>
      <c r="P19" s="9"/>
      <c r="Q19" s="9"/>
    </row>
    <row r="20" spans="1:43" s="27" customFormat="1" ht="21.75" customHeight="1" thickBot="1" x14ac:dyDescent="0.35">
      <c r="A20" s="28" t="s">
        <v>14</v>
      </c>
      <c r="B20" s="29"/>
      <c r="C20" s="10"/>
      <c r="D20" s="12"/>
      <c r="E20" s="12"/>
      <c r="F20" s="12"/>
      <c r="G20" s="12"/>
      <c r="H20" s="12"/>
      <c r="I20" s="12"/>
      <c r="J20" s="12"/>
      <c r="K20" s="12"/>
      <c r="L20" s="9"/>
      <c r="M20" s="9"/>
      <c r="N20" s="51"/>
      <c r="O20" s="211"/>
      <c r="R20" s="359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1:43" ht="126" customHeight="1" thickBot="1" x14ac:dyDescent="0.35">
      <c r="A21" s="170" t="s">
        <v>15</v>
      </c>
      <c r="B21" s="171" t="s">
        <v>0</v>
      </c>
      <c r="C21" s="172" t="s">
        <v>224</v>
      </c>
      <c r="D21" s="173" t="s">
        <v>255</v>
      </c>
      <c r="E21" s="173" t="s">
        <v>256</v>
      </c>
      <c r="F21" s="173" t="s">
        <v>244</v>
      </c>
      <c r="G21" s="173" t="s">
        <v>204</v>
      </c>
      <c r="H21" s="173" t="s">
        <v>225</v>
      </c>
      <c r="I21" s="173" t="s">
        <v>226</v>
      </c>
      <c r="J21" s="173" t="s">
        <v>249</v>
      </c>
      <c r="K21" s="173" t="s">
        <v>8</v>
      </c>
      <c r="L21" s="173" t="s">
        <v>257</v>
      </c>
      <c r="M21" s="173" t="s">
        <v>253</v>
      </c>
      <c r="N21" s="173" t="s">
        <v>205</v>
      </c>
      <c r="O21" s="173" t="s">
        <v>206</v>
      </c>
      <c r="P21" s="173" t="s">
        <v>22</v>
      </c>
      <c r="Q21" s="274" t="s">
        <v>254</v>
      </c>
    </row>
    <row r="22" spans="1:43" ht="19.5" thickBot="1" x14ac:dyDescent="0.35">
      <c r="A22" s="174">
        <v>3</v>
      </c>
      <c r="B22" s="175"/>
      <c r="C22" s="165">
        <v>2472315</v>
      </c>
      <c r="D22" s="176">
        <f>D41</f>
        <v>42840</v>
      </c>
      <c r="E22" s="176">
        <f>E41</f>
        <v>59160</v>
      </c>
      <c r="F22" s="177">
        <f>F41</f>
        <v>64100</v>
      </c>
      <c r="G22" s="178">
        <f>G23+G41</f>
        <v>4500</v>
      </c>
      <c r="H22" s="179">
        <f>H41+H158</f>
        <v>88415</v>
      </c>
      <c r="I22" s="335">
        <f>I41</f>
        <v>10350</v>
      </c>
      <c r="J22" s="335">
        <f>J41</f>
        <v>3000</v>
      </c>
      <c r="K22" s="279">
        <v>0</v>
      </c>
      <c r="L22" s="177">
        <f>L23+L41</f>
        <v>2197000</v>
      </c>
      <c r="M22" s="178">
        <f>M41</f>
        <v>17.5</v>
      </c>
      <c r="N22" s="279">
        <f>N41</f>
        <v>2600</v>
      </c>
      <c r="O22" s="279">
        <v>0</v>
      </c>
      <c r="P22" s="279">
        <v>0</v>
      </c>
      <c r="Q22" s="251">
        <f>Q41</f>
        <v>332.5</v>
      </c>
      <c r="R22" s="358">
        <f t="shared" ref="R22:R53" si="0">SUM(D22:Q22)</f>
        <v>2472315</v>
      </c>
    </row>
    <row r="23" spans="1:43" ht="19.5" thickBot="1" x14ac:dyDescent="0.35">
      <c r="A23" s="65">
        <v>31</v>
      </c>
      <c r="B23" s="66" t="s">
        <v>7</v>
      </c>
      <c r="C23" s="108">
        <v>2181000</v>
      </c>
      <c r="D23" s="95">
        <v>0</v>
      </c>
      <c r="E23" s="95">
        <v>0</v>
      </c>
      <c r="F23" s="95">
        <v>0</v>
      </c>
      <c r="G23" s="67">
        <f>G29</f>
        <v>2000</v>
      </c>
      <c r="H23" s="103">
        <v>0</v>
      </c>
      <c r="I23" s="103">
        <v>0</v>
      </c>
      <c r="J23" s="103">
        <v>0</v>
      </c>
      <c r="K23" s="67">
        <v>0</v>
      </c>
      <c r="L23" s="95">
        <f>L24+L29+L37</f>
        <v>2179000</v>
      </c>
      <c r="M23" s="67">
        <v>0</v>
      </c>
      <c r="N23" s="67">
        <v>0</v>
      </c>
      <c r="O23" s="67">
        <v>0</v>
      </c>
      <c r="P23" s="67">
        <v>0</v>
      </c>
      <c r="Q23" s="252">
        <v>0</v>
      </c>
      <c r="R23" s="358">
        <f t="shared" si="0"/>
        <v>2181000</v>
      </c>
    </row>
    <row r="24" spans="1:43" s="31" customFormat="1" ht="19.5" thickBot="1" x14ac:dyDescent="0.35">
      <c r="A24" s="65">
        <v>311</v>
      </c>
      <c r="B24" s="66" t="s">
        <v>18</v>
      </c>
      <c r="C24" s="161">
        <v>1785000</v>
      </c>
      <c r="D24" s="95">
        <v>0</v>
      </c>
      <c r="E24" s="95">
        <v>0</v>
      </c>
      <c r="F24" s="95">
        <v>0</v>
      </c>
      <c r="G24" s="67">
        <v>0</v>
      </c>
      <c r="H24" s="103">
        <v>0</v>
      </c>
      <c r="I24" s="103">
        <v>0</v>
      </c>
      <c r="J24" s="103">
        <v>0</v>
      </c>
      <c r="K24" s="67">
        <v>0</v>
      </c>
      <c r="L24" s="95">
        <f>L25+L27+L28</f>
        <v>1785000</v>
      </c>
      <c r="M24" s="67">
        <v>0</v>
      </c>
      <c r="N24" s="67">
        <v>0</v>
      </c>
      <c r="O24" s="67">
        <v>0</v>
      </c>
      <c r="P24" s="67">
        <v>0</v>
      </c>
      <c r="Q24" s="252">
        <v>0</v>
      </c>
      <c r="R24" s="360">
        <f t="shared" si="0"/>
        <v>1785000</v>
      </c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</row>
    <row r="25" spans="1:43" x14ac:dyDescent="0.3">
      <c r="A25" s="79">
        <v>31111</v>
      </c>
      <c r="B25" s="33" t="s">
        <v>27</v>
      </c>
      <c r="C25" s="180">
        <v>1700000</v>
      </c>
      <c r="D25" s="181">
        <v>0</v>
      </c>
      <c r="E25" s="181">
        <v>0</v>
      </c>
      <c r="F25" s="181">
        <v>0</v>
      </c>
      <c r="G25" s="182">
        <v>0</v>
      </c>
      <c r="H25" s="182">
        <v>0</v>
      </c>
      <c r="I25" s="182">
        <v>0</v>
      </c>
      <c r="J25" s="182">
        <v>0</v>
      </c>
      <c r="K25" s="182">
        <v>0</v>
      </c>
      <c r="L25" s="181">
        <v>1700000</v>
      </c>
      <c r="M25" s="182">
        <v>0</v>
      </c>
      <c r="N25" s="182">
        <v>0</v>
      </c>
      <c r="O25" s="182">
        <v>0</v>
      </c>
      <c r="P25" s="182">
        <v>0</v>
      </c>
      <c r="Q25" s="253">
        <v>0</v>
      </c>
      <c r="R25" s="358">
        <f t="shared" si="0"/>
        <v>1700000</v>
      </c>
    </row>
    <row r="26" spans="1:43" x14ac:dyDescent="0.3">
      <c r="A26" s="82">
        <v>31113</v>
      </c>
      <c r="B26" s="38" t="s">
        <v>158</v>
      </c>
      <c r="C26" s="111">
        <v>0</v>
      </c>
      <c r="D26" s="56">
        <v>0</v>
      </c>
      <c r="E26" s="56">
        <v>0</v>
      </c>
      <c r="F26" s="56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56">
        <v>0</v>
      </c>
      <c r="M26" s="63">
        <v>0</v>
      </c>
      <c r="N26" s="63">
        <v>0</v>
      </c>
      <c r="O26" s="63">
        <v>0</v>
      </c>
      <c r="P26" s="63">
        <v>0</v>
      </c>
      <c r="Q26" s="254">
        <v>0</v>
      </c>
      <c r="R26" s="358">
        <f t="shared" si="0"/>
        <v>0</v>
      </c>
    </row>
    <row r="27" spans="1:43" x14ac:dyDescent="0.3">
      <c r="A27" s="82">
        <v>31131</v>
      </c>
      <c r="B27" s="38" t="s">
        <v>159</v>
      </c>
      <c r="C27" s="111">
        <v>45000</v>
      </c>
      <c r="D27" s="56">
        <v>0</v>
      </c>
      <c r="E27" s="56">
        <v>0</v>
      </c>
      <c r="F27" s="56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56">
        <v>45000</v>
      </c>
      <c r="M27" s="63">
        <v>0</v>
      </c>
      <c r="N27" s="63">
        <v>0</v>
      </c>
      <c r="O27" s="63">
        <v>0</v>
      </c>
      <c r="P27" s="63">
        <v>0</v>
      </c>
      <c r="Q27" s="254">
        <v>0</v>
      </c>
      <c r="R27" s="358">
        <f t="shared" si="0"/>
        <v>45000</v>
      </c>
    </row>
    <row r="28" spans="1:43" ht="19.5" thickBot="1" x14ac:dyDescent="0.35">
      <c r="A28" s="80">
        <v>31141</v>
      </c>
      <c r="B28" s="34" t="s">
        <v>160</v>
      </c>
      <c r="C28" s="109">
        <v>40000</v>
      </c>
      <c r="D28" s="57">
        <v>0</v>
      </c>
      <c r="E28" s="57">
        <v>0</v>
      </c>
      <c r="F28" s="57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57">
        <v>40000</v>
      </c>
      <c r="M28" s="64">
        <v>0</v>
      </c>
      <c r="N28" s="64">
        <v>0</v>
      </c>
      <c r="O28" s="64">
        <v>0</v>
      </c>
      <c r="P28" s="64">
        <v>0</v>
      </c>
      <c r="Q28" s="255">
        <v>0</v>
      </c>
      <c r="R28" s="358">
        <f t="shared" si="0"/>
        <v>40000</v>
      </c>
    </row>
    <row r="29" spans="1:43" s="31" customFormat="1" ht="19.5" thickBot="1" x14ac:dyDescent="0.35">
      <c r="A29" s="303">
        <v>312</v>
      </c>
      <c r="B29" s="304" t="s">
        <v>16</v>
      </c>
      <c r="C29" s="305">
        <v>96000</v>
      </c>
      <c r="D29" s="306">
        <v>0</v>
      </c>
      <c r="E29" s="306">
        <v>0</v>
      </c>
      <c r="F29" s="306">
        <v>0</v>
      </c>
      <c r="G29" s="307">
        <f>G31</f>
        <v>2000</v>
      </c>
      <c r="H29" s="308">
        <v>0</v>
      </c>
      <c r="I29" s="308">
        <v>0</v>
      </c>
      <c r="J29" s="308">
        <v>0</v>
      </c>
      <c r="K29" s="307">
        <v>0</v>
      </c>
      <c r="L29" s="306">
        <f>L31+L32+L33+L34+L35+L36</f>
        <v>94000</v>
      </c>
      <c r="M29" s="307">
        <v>0</v>
      </c>
      <c r="N29" s="307">
        <v>0</v>
      </c>
      <c r="O29" s="307">
        <v>0</v>
      </c>
      <c r="P29" s="307">
        <v>0</v>
      </c>
      <c r="Q29" s="309">
        <v>0</v>
      </c>
      <c r="R29" s="360">
        <f t="shared" si="0"/>
        <v>96000</v>
      </c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</row>
    <row r="30" spans="1:43" s="31" customFormat="1" x14ac:dyDescent="0.3">
      <c r="A30" s="324">
        <v>31211</v>
      </c>
      <c r="B30" s="325" t="s">
        <v>216</v>
      </c>
      <c r="C30" s="323">
        <v>0</v>
      </c>
      <c r="D30" s="326">
        <v>0</v>
      </c>
      <c r="E30" s="326">
        <v>0</v>
      </c>
      <c r="F30" s="326">
        <v>0</v>
      </c>
      <c r="G30" s="327">
        <v>0</v>
      </c>
      <c r="H30" s="328">
        <v>0</v>
      </c>
      <c r="I30" s="328">
        <v>0</v>
      </c>
      <c r="J30" s="328">
        <v>0</v>
      </c>
      <c r="K30" s="327">
        <v>0</v>
      </c>
      <c r="L30" s="326">
        <v>0</v>
      </c>
      <c r="M30" s="327">
        <v>0</v>
      </c>
      <c r="N30" s="327">
        <v>0</v>
      </c>
      <c r="O30" s="327">
        <v>0</v>
      </c>
      <c r="P30" s="327">
        <v>0</v>
      </c>
      <c r="Q30" s="329">
        <v>0</v>
      </c>
      <c r="R30" s="360">
        <f t="shared" si="0"/>
        <v>0</v>
      </c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</row>
    <row r="31" spans="1:43" x14ac:dyDescent="0.3">
      <c r="A31" s="82">
        <v>31212</v>
      </c>
      <c r="B31" s="38" t="s">
        <v>184</v>
      </c>
      <c r="C31" s="111">
        <v>47000</v>
      </c>
      <c r="D31" s="56">
        <v>0</v>
      </c>
      <c r="E31" s="56">
        <v>0</v>
      </c>
      <c r="F31" s="56">
        <v>0</v>
      </c>
      <c r="G31" s="63">
        <v>2000</v>
      </c>
      <c r="H31" s="63">
        <v>0</v>
      </c>
      <c r="I31" s="63">
        <v>0</v>
      </c>
      <c r="J31" s="63">
        <v>0</v>
      </c>
      <c r="K31" s="63">
        <v>0</v>
      </c>
      <c r="L31" s="56">
        <v>45000</v>
      </c>
      <c r="M31" s="63">
        <v>0</v>
      </c>
      <c r="N31" s="63">
        <v>0</v>
      </c>
      <c r="O31" s="63">
        <v>0</v>
      </c>
      <c r="P31" s="63">
        <v>0</v>
      </c>
      <c r="Q31" s="254">
        <v>0</v>
      </c>
      <c r="R31" s="358">
        <f t="shared" si="0"/>
        <v>47000</v>
      </c>
    </row>
    <row r="32" spans="1:43" x14ac:dyDescent="0.3">
      <c r="A32" s="82">
        <v>31213</v>
      </c>
      <c r="B32" s="38" t="s">
        <v>187</v>
      </c>
      <c r="C32" s="111">
        <v>6000</v>
      </c>
      <c r="D32" s="56">
        <v>0</v>
      </c>
      <c r="E32" s="56">
        <v>0</v>
      </c>
      <c r="F32" s="56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56">
        <v>6000</v>
      </c>
      <c r="M32" s="63">
        <v>0</v>
      </c>
      <c r="N32" s="63">
        <v>0</v>
      </c>
      <c r="O32" s="63">
        <v>0</v>
      </c>
      <c r="P32" s="63">
        <v>0</v>
      </c>
      <c r="Q32" s="254">
        <v>0</v>
      </c>
      <c r="R32" s="358">
        <f t="shared" si="0"/>
        <v>6000</v>
      </c>
    </row>
    <row r="33" spans="1:43" x14ac:dyDescent="0.3">
      <c r="A33" s="82">
        <v>31214</v>
      </c>
      <c r="B33" s="38" t="s">
        <v>213</v>
      </c>
      <c r="C33" s="111">
        <v>6000</v>
      </c>
      <c r="D33" s="56">
        <v>0</v>
      </c>
      <c r="E33" s="56">
        <v>0</v>
      </c>
      <c r="F33" s="56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56">
        <v>6000</v>
      </c>
      <c r="M33" s="63">
        <v>0</v>
      </c>
      <c r="N33" s="63">
        <v>0</v>
      </c>
      <c r="O33" s="63">
        <v>0</v>
      </c>
      <c r="P33" s="63">
        <v>0</v>
      </c>
      <c r="Q33" s="254">
        <v>0</v>
      </c>
      <c r="R33" s="358">
        <f t="shared" si="0"/>
        <v>6000</v>
      </c>
    </row>
    <row r="34" spans="1:43" x14ac:dyDescent="0.3">
      <c r="A34" s="82">
        <v>31215</v>
      </c>
      <c r="B34" s="38" t="s">
        <v>186</v>
      </c>
      <c r="C34" s="111">
        <v>2000</v>
      </c>
      <c r="D34" s="56">
        <v>0</v>
      </c>
      <c r="E34" s="56">
        <v>0</v>
      </c>
      <c r="F34" s="56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56">
        <v>2000</v>
      </c>
      <c r="M34" s="63">
        <v>0</v>
      </c>
      <c r="N34" s="63">
        <v>0</v>
      </c>
      <c r="O34" s="63">
        <v>0</v>
      </c>
      <c r="P34" s="63">
        <v>0</v>
      </c>
      <c r="Q34" s="254">
        <v>0</v>
      </c>
      <c r="R34" s="358">
        <f t="shared" si="0"/>
        <v>2000</v>
      </c>
    </row>
    <row r="35" spans="1:43" x14ac:dyDescent="0.3">
      <c r="A35" s="82">
        <v>31216</v>
      </c>
      <c r="B35" s="38" t="s">
        <v>185</v>
      </c>
      <c r="C35" s="111">
        <v>30000</v>
      </c>
      <c r="D35" s="56">
        <v>0</v>
      </c>
      <c r="E35" s="56">
        <v>0</v>
      </c>
      <c r="F35" s="56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56">
        <v>30000</v>
      </c>
      <c r="M35" s="63">
        <v>0</v>
      </c>
      <c r="N35" s="63">
        <v>0</v>
      </c>
      <c r="O35" s="63">
        <v>0</v>
      </c>
      <c r="P35" s="63">
        <v>0</v>
      </c>
      <c r="Q35" s="254">
        <v>0</v>
      </c>
      <c r="R35" s="358">
        <f t="shared" si="0"/>
        <v>30000</v>
      </c>
    </row>
    <row r="36" spans="1:43" ht="19.5" thickBot="1" x14ac:dyDescent="0.35">
      <c r="A36" s="317">
        <v>31219</v>
      </c>
      <c r="B36" s="318" t="s">
        <v>16</v>
      </c>
      <c r="C36" s="319">
        <v>5000</v>
      </c>
      <c r="D36" s="320">
        <v>0</v>
      </c>
      <c r="E36" s="320">
        <v>0</v>
      </c>
      <c r="F36" s="320">
        <v>0</v>
      </c>
      <c r="G36" s="321">
        <v>0</v>
      </c>
      <c r="H36" s="321">
        <v>0</v>
      </c>
      <c r="I36" s="321">
        <v>0</v>
      </c>
      <c r="J36" s="321">
        <v>0</v>
      </c>
      <c r="K36" s="321">
        <v>0</v>
      </c>
      <c r="L36" s="320">
        <v>5000</v>
      </c>
      <c r="M36" s="321">
        <v>0</v>
      </c>
      <c r="N36" s="321">
        <v>0</v>
      </c>
      <c r="O36" s="321">
        <v>0</v>
      </c>
      <c r="P36" s="321">
        <v>0</v>
      </c>
      <c r="Q36" s="322">
        <v>0</v>
      </c>
      <c r="R36" s="358">
        <f t="shared" si="0"/>
        <v>5000</v>
      </c>
    </row>
    <row r="37" spans="1:43" s="31" customFormat="1" ht="19.5" thickBot="1" x14ac:dyDescent="0.35">
      <c r="A37" s="310">
        <v>313</v>
      </c>
      <c r="B37" s="311" t="s">
        <v>24</v>
      </c>
      <c r="C37" s="312">
        <v>300000</v>
      </c>
      <c r="D37" s="313">
        <v>0</v>
      </c>
      <c r="E37" s="313">
        <v>0</v>
      </c>
      <c r="F37" s="313">
        <v>0</v>
      </c>
      <c r="G37" s="314">
        <v>0</v>
      </c>
      <c r="H37" s="315">
        <v>0</v>
      </c>
      <c r="I37" s="315">
        <v>0</v>
      </c>
      <c r="J37" s="315">
        <v>0</v>
      </c>
      <c r="K37" s="314">
        <v>0</v>
      </c>
      <c r="L37" s="313">
        <f>L38</f>
        <v>300000</v>
      </c>
      <c r="M37" s="314">
        <v>0</v>
      </c>
      <c r="N37" s="314">
        <v>0</v>
      </c>
      <c r="O37" s="314">
        <v>0</v>
      </c>
      <c r="P37" s="314">
        <v>0</v>
      </c>
      <c r="Q37" s="316">
        <v>0</v>
      </c>
      <c r="R37" s="360">
        <f t="shared" si="0"/>
        <v>300000</v>
      </c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</row>
    <row r="38" spans="1:43" s="30" customFormat="1" x14ac:dyDescent="0.3">
      <c r="A38" s="183">
        <v>31321</v>
      </c>
      <c r="B38" s="33" t="s">
        <v>28</v>
      </c>
      <c r="C38" s="180">
        <v>300000</v>
      </c>
      <c r="D38" s="181">
        <v>0</v>
      </c>
      <c r="E38" s="181">
        <v>0</v>
      </c>
      <c r="F38" s="181">
        <v>0</v>
      </c>
      <c r="G38" s="181">
        <v>0</v>
      </c>
      <c r="H38" s="182">
        <v>0</v>
      </c>
      <c r="I38" s="182">
        <v>0</v>
      </c>
      <c r="J38" s="182">
        <v>0</v>
      </c>
      <c r="K38" s="181">
        <v>0</v>
      </c>
      <c r="L38" s="181">
        <v>300000</v>
      </c>
      <c r="M38" s="181">
        <v>0</v>
      </c>
      <c r="N38" s="181">
        <v>0</v>
      </c>
      <c r="O38" s="181">
        <v>0</v>
      </c>
      <c r="P38" s="181">
        <v>0</v>
      </c>
      <c r="Q38" s="257">
        <v>0</v>
      </c>
      <c r="R38" s="358">
        <f t="shared" si="0"/>
        <v>300000</v>
      </c>
    </row>
    <row r="39" spans="1:43" s="30" customFormat="1" x14ac:dyDescent="0.3">
      <c r="A39" s="83">
        <v>31322</v>
      </c>
      <c r="B39" s="40" t="s">
        <v>161</v>
      </c>
      <c r="C39" s="111">
        <v>0</v>
      </c>
      <c r="D39" s="113">
        <v>0</v>
      </c>
      <c r="E39" s="113">
        <v>0</v>
      </c>
      <c r="F39" s="113">
        <v>0</v>
      </c>
      <c r="G39" s="169">
        <v>0</v>
      </c>
      <c r="H39" s="101">
        <v>0</v>
      </c>
      <c r="I39" s="101">
        <v>0</v>
      </c>
      <c r="J39" s="101">
        <v>0</v>
      </c>
      <c r="K39" s="169">
        <v>0</v>
      </c>
      <c r="L39" s="113">
        <v>0</v>
      </c>
      <c r="M39" s="169">
        <v>0</v>
      </c>
      <c r="N39" s="169">
        <v>0</v>
      </c>
      <c r="O39" s="169">
        <v>0</v>
      </c>
      <c r="P39" s="169">
        <v>0</v>
      </c>
      <c r="Q39" s="258">
        <v>0</v>
      </c>
      <c r="R39" s="358">
        <f t="shared" si="0"/>
        <v>0</v>
      </c>
    </row>
    <row r="40" spans="1:43" ht="19.5" thickBot="1" x14ac:dyDescent="0.35">
      <c r="A40" s="80">
        <v>31332</v>
      </c>
      <c r="B40" s="34" t="s">
        <v>162</v>
      </c>
      <c r="C40" s="109">
        <v>0</v>
      </c>
      <c r="D40" s="96">
        <v>0</v>
      </c>
      <c r="E40" s="96">
        <v>0</v>
      </c>
      <c r="F40" s="96">
        <v>0</v>
      </c>
      <c r="G40" s="91">
        <v>0</v>
      </c>
      <c r="H40" s="99">
        <v>0</v>
      </c>
      <c r="I40" s="99">
        <v>0</v>
      </c>
      <c r="J40" s="99">
        <v>0</v>
      </c>
      <c r="K40" s="91">
        <v>0</v>
      </c>
      <c r="L40" s="96">
        <v>0</v>
      </c>
      <c r="M40" s="91">
        <v>0</v>
      </c>
      <c r="N40" s="91">
        <v>0</v>
      </c>
      <c r="O40" s="91">
        <v>0</v>
      </c>
      <c r="P40" s="91">
        <v>0</v>
      </c>
      <c r="Q40" s="259">
        <v>0</v>
      </c>
      <c r="R40" s="358">
        <f t="shared" si="0"/>
        <v>0</v>
      </c>
    </row>
    <row r="41" spans="1:43" ht="19.5" thickBot="1" x14ac:dyDescent="0.35">
      <c r="A41" s="65">
        <v>32</v>
      </c>
      <c r="B41" s="66" t="s">
        <v>17</v>
      </c>
      <c r="C41" s="161">
        <v>290950</v>
      </c>
      <c r="D41" s="185">
        <f>D42+D59+D86</f>
        <v>42840</v>
      </c>
      <c r="E41" s="185">
        <f>E42</f>
        <v>59160</v>
      </c>
      <c r="F41" s="95">
        <f>F42+F59+F86</f>
        <v>64100</v>
      </c>
      <c r="G41" s="184">
        <f>G86</f>
        <v>2500</v>
      </c>
      <c r="H41" s="186">
        <f>H42+H59+H86+H135+H139</f>
        <v>88050</v>
      </c>
      <c r="I41" s="186">
        <f>I42+I59+I86+I139</f>
        <v>10350</v>
      </c>
      <c r="J41" s="186">
        <f>J59+J86</f>
        <v>3000</v>
      </c>
      <c r="K41" s="184">
        <v>0</v>
      </c>
      <c r="L41" s="184">
        <f>L86+L139</f>
        <v>18000</v>
      </c>
      <c r="M41" s="184">
        <f>M59</f>
        <v>17.5</v>
      </c>
      <c r="N41" s="184">
        <f>N86+N135+N139</f>
        <v>2600</v>
      </c>
      <c r="O41" s="184">
        <v>0</v>
      </c>
      <c r="P41" s="184">
        <v>0</v>
      </c>
      <c r="Q41" s="256">
        <f>Q59</f>
        <v>332.5</v>
      </c>
      <c r="R41" s="358">
        <f t="shared" si="0"/>
        <v>290950</v>
      </c>
    </row>
    <row r="42" spans="1:43" s="31" customFormat="1" ht="39" customHeight="1" thickBot="1" x14ac:dyDescent="0.35">
      <c r="A42" s="65">
        <v>321</v>
      </c>
      <c r="B42" s="194" t="s">
        <v>58</v>
      </c>
      <c r="C42" s="161">
        <v>115850</v>
      </c>
      <c r="D42" s="185">
        <f>D51</f>
        <v>2840</v>
      </c>
      <c r="E42" s="185">
        <f>E51</f>
        <v>59160</v>
      </c>
      <c r="F42" s="95">
        <f>F51</f>
        <v>15000</v>
      </c>
      <c r="G42" s="184">
        <v>0</v>
      </c>
      <c r="H42" s="186">
        <f>H43+H51+H53</f>
        <v>31600</v>
      </c>
      <c r="I42" s="186">
        <f>I43+I51</f>
        <v>7250</v>
      </c>
      <c r="J42" s="186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256">
        <v>0</v>
      </c>
      <c r="R42" s="360">
        <f t="shared" si="0"/>
        <v>115850</v>
      </c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</row>
    <row r="43" spans="1:43" s="35" customFormat="1" x14ac:dyDescent="0.3">
      <c r="A43" s="187">
        <v>3211</v>
      </c>
      <c r="B43" s="188" t="s">
        <v>29</v>
      </c>
      <c r="C43" s="189">
        <v>11500</v>
      </c>
      <c r="D43" s="190">
        <v>0</v>
      </c>
      <c r="E43" s="190">
        <v>0</v>
      </c>
      <c r="F43" s="191">
        <v>0</v>
      </c>
      <c r="G43" s="192">
        <v>0</v>
      </c>
      <c r="H43" s="193">
        <f>H44+H45+H46+H47+H48+H49</f>
        <v>10650</v>
      </c>
      <c r="I43" s="193">
        <f>I44+I46+I48</f>
        <v>850</v>
      </c>
      <c r="J43" s="193">
        <v>0</v>
      </c>
      <c r="K43" s="192">
        <v>0</v>
      </c>
      <c r="L43" s="192">
        <v>0</v>
      </c>
      <c r="M43" s="192">
        <v>0</v>
      </c>
      <c r="N43" s="192">
        <v>0</v>
      </c>
      <c r="O43" s="192">
        <v>0</v>
      </c>
      <c r="P43" s="192">
        <v>0</v>
      </c>
      <c r="Q43" s="260">
        <v>0</v>
      </c>
      <c r="R43" s="358">
        <f t="shared" si="0"/>
        <v>11500</v>
      </c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</row>
    <row r="44" spans="1:43" ht="36" customHeight="1" x14ac:dyDescent="0.3">
      <c r="A44" s="82">
        <v>32111</v>
      </c>
      <c r="B44" s="39" t="s">
        <v>69</v>
      </c>
      <c r="C44" s="111">
        <v>2300</v>
      </c>
      <c r="D44" s="59">
        <v>0</v>
      </c>
      <c r="E44" s="59">
        <v>0</v>
      </c>
      <c r="F44" s="56">
        <v>0</v>
      </c>
      <c r="G44" s="56">
        <v>0</v>
      </c>
      <c r="H44" s="105">
        <v>2000</v>
      </c>
      <c r="I44" s="105">
        <v>300</v>
      </c>
      <c r="J44" s="105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261">
        <v>0</v>
      </c>
      <c r="R44" s="358">
        <f t="shared" si="0"/>
        <v>2300</v>
      </c>
    </row>
    <row r="45" spans="1:43" ht="36" customHeight="1" x14ac:dyDescent="0.3">
      <c r="A45" s="82">
        <v>32112</v>
      </c>
      <c r="B45" s="39" t="s">
        <v>70</v>
      </c>
      <c r="C45" s="111">
        <v>1000</v>
      </c>
      <c r="D45" s="59">
        <v>0</v>
      </c>
      <c r="E45" s="59">
        <v>0</v>
      </c>
      <c r="F45" s="56">
        <v>0</v>
      </c>
      <c r="G45" s="56">
        <v>0</v>
      </c>
      <c r="H45" s="105">
        <v>1000</v>
      </c>
      <c r="I45" s="105">
        <v>0</v>
      </c>
      <c r="J45" s="105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261">
        <v>0</v>
      </c>
      <c r="R45" s="358">
        <f t="shared" si="0"/>
        <v>1000</v>
      </c>
    </row>
    <row r="46" spans="1:43" ht="36" customHeight="1" x14ac:dyDescent="0.3">
      <c r="A46" s="82">
        <v>32113</v>
      </c>
      <c r="B46" s="39" t="s">
        <v>71</v>
      </c>
      <c r="C46" s="111">
        <v>2800</v>
      </c>
      <c r="D46" s="59">
        <v>0</v>
      </c>
      <c r="E46" s="59">
        <v>0</v>
      </c>
      <c r="F46" s="56">
        <v>0</v>
      </c>
      <c r="G46" s="56">
        <v>0</v>
      </c>
      <c r="H46" s="105">
        <v>2500</v>
      </c>
      <c r="I46" s="105">
        <v>300</v>
      </c>
      <c r="J46" s="105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261">
        <v>0</v>
      </c>
      <c r="R46" s="358">
        <f t="shared" si="0"/>
        <v>2800</v>
      </c>
    </row>
    <row r="47" spans="1:43" ht="36" customHeight="1" x14ac:dyDescent="0.3">
      <c r="A47" s="82">
        <v>32114</v>
      </c>
      <c r="B47" s="39" t="s">
        <v>72</v>
      </c>
      <c r="C47" s="111">
        <v>1000</v>
      </c>
      <c r="D47" s="59">
        <v>0</v>
      </c>
      <c r="E47" s="59">
        <v>0</v>
      </c>
      <c r="F47" s="56">
        <v>0</v>
      </c>
      <c r="G47" s="56">
        <v>0</v>
      </c>
      <c r="H47" s="105">
        <v>1000</v>
      </c>
      <c r="I47" s="105">
        <v>0</v>
      </c>
      <c r="J47" s="105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261">
        <v>0</v>
      </c>
      <c r="R47" s="358">
        <f t="shared" si="0"/>
        <v>1000</v>
      </c>
    </row>
    <row r="48" spans="1:43" ht="36" customHeight="1" x14ac:dyDescent="0.3">
      <c r="A48" s="82">
        <v>32115</v>
      </c>
      <c r="B48" s="39" t="s">
        <v>73</v>
      </c>
      <c r="C48" s="111">
        <v>3900</v>
      </c>
      <c r="D48" s="59">
        <v>0</v>
      </c>
      <c r="E48" s="59">
        <v>0</v>
      </c>
      <c r="F48" s="56">
        <v>0</v>
      </c>
      <c r="G48" s="56">
        <v>0</v>
      </c>
      <c r="H48" s="105">
        <v>3650</v>
      </c>
      <c r="I48" s="105">
        <v>250</v>
      </c>
      <c r="J48" s="105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261">
        <v>0</v>
      </c>
      <c r="R48" s="358">
        <f t="shared" si="0"/>
        <v>3900</v>
      </c>
    </row>
    <row r="49" spans="1:43" ht="36" customHeight="1" x14ac:dyDescent="0.3">
      <c r="A49" s="82">
        <v>32116</v>
      </c>
      <c r="B49" s="39" t="s">
        <v>74</v>
      </c>
      <c r="C49" s="111">
        <v>500</v>
      </c>
      <c r="D49" s="59">
        <v>0</v>
      </c>
      <c r="E49" s="59">
        <v>0</v>
      </c>
      <c r="F49" s="56">
        <v>0</v>
      </c>
      <c r="G49" s="56">
        <v>0</v>
      </c>
      <c r="H49" s="105">
        <v>500</v>
      </c>
      <c r="I49" s="105">
        <v>0</v>
      </c>
      <c r="J49" s="105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261">
        <v>0</v>
      </c>
      <c r="R49" s="358">
        <f t="shared" si="0"/>
        <v>500</v>
      </c>
    </row>
    <row r="50" spans="1:43" ht="36" customHeight="1" x14ac:dyDescent="0.3">
      <c r="A50" s="82">
        <v>32117</v>
      </c>
      <c r="B50" s="39" t="s">
        <v>75</v>
      </c>
      <c r="C50" s="111">
        <v>0</v>
      </c>
      <c r="D50" s="59">
        <v>0</v>
      </c>
      <c r="E50" s="59">
        <v>0</v>
      </c>
      <c r="F50" s="56">
        <v>0</v>
      </c>
      <c r="G50" s="56">
        <v>0</v>
      </c>
      <c r="H50" s="105">
        <v>0</v>
      </c>
      <c r="I50" s="105">
        <v>0</v>
      </c>
      <c r="J50" s="105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261">
        <v>0</v>
      </c>
      <c r="R50" s="358">
        <f t="shared" si="0"/>
        <v>0</v>
      </c>
    </row>
    <row r="51" spans="1:43" ht="36" customHeight="1" x14ac:dyDescent="0.3">
      <c r="A51" s="81">
        <v>3212</v>
      </c>
      <c r="B51" s="37" t="s">
        <v>193</v>
      </c>
      <c r="C51" s="223">
        <v>103400</v>
      </c>
      <c r="D51" s="224">
        <f>D52</f>
        <v>2840</v>
      </c>
      <c r="E51" s="224">
        <f>E52</f>
        <v>59160</v>
      </c>
      <c r="F51" s="58">
        <f>F52</f>
        <v>15000</v>
      </c>
      <c r="G51" s="58">
        <v>0</v>
      </c>
      <c r="H51" s="225">
        <f>H52</f>
        <v>20000</v>
      </c>
      <c r="I51" s="225">
        <f>I52</f>
        <v>6400</v>
      </c>
      <c r="J51" s="225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262">
        <v>0</v>
      </c>
      <c r="R51" s="358">
        <f t="shared" si="0"/>
        <v>103400</v>
      </c>
    </row>
    <row r="52" spans="1:43" s="35" customFormat="1" ht="36" customHeight="1" x14ac:dyDescent="0.3">
      <c r="A52" s="83">
        <v>32121</v>
      </c>
      <c r="B52" s="41" t="s">
        <v>147</v>
      </c>
      <c r="C52" s="168">
        <v>103400</v>
      </c>
      <c r="D52" s="221">
        <v>2840</v>
      </c>
      <c r="E52" s="221">
        <v>59160</v>
      </c>
      <c r="F52" s="222">
        <v>15000</v>
      </c>
      <c r="G52" s="169">
        <v>0</v>
      </c>
      <c r="H52" s="219">
        <v>20000</v>
      </c>
      <c r="I52" s="219">
        <v>6400</v>
      </c>
      <c r="J52" s="219">
        <v>0</v>
      </c>
      <c r="K52" s="169">
        <v>0</v>
      </c>
      <c r="L52" s="169">
        <v>0</v>
      </c>
      <c r="M52" s="169">
        <v>0</v>
      </c>
      <c r="N52" s="169">
        <v>0</v>
      </c>
      <c r="O52" s="169">
        <v>0</v>
      </c>
      <c r="P52" s="169">
        <v>0</v>
      </c>
      <c r="Q52" s="258">
        <v>0</v>
      </c>
      <c r="R52" s="358">
        <f t="shared" si="0"/>
        <v>103400</v>
      </c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</row>
    <row r="53" spans="1:43" s="35" customFormat="1" ht="27.75" customHeight="1" x14ac:dyDescent="0.3">
      <c r="A53" s="81">
        <v>3213</v>
      </c>
      <c r="B53" s="37" t="s">
        <v>30</v>
      </c>
      <c r="C53" s="110">
        <v>950</v>
      </c>
      <c r="D53" s="97">
        <v>0</v>
      </c>
      <c r="E53" s="97">
        <v>0</v>
      </c>
      <c r="F53" s="100">
        <v>0</v>
      </c>
      <c r="G53" s="60">
        <v>0</v>
      </c>
      <c r="H53" s="104">
        <f>H54+H55</f>
        <v>950</v>
      </c>
      <c r="I53" s="104">
        <v>0</v>
      </c>
      <c r="J53" s="104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263">
        <v>0</v>
      </c>
      <c r="R53" s="358">
        <f t="shared" si="0"/>
        <v>950</v>
      </c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</row>
    <row r="54" spans="1:43" ht="36" customHeight="1" x14ac:dyDescent="0.3">
      <c r="A54" s="82">
        <v>32131</v>
      </c>
      <c r="B54" s="39" t="s">
        <v>76</v>
      </c>
      <c r="C54" s="111">
        <v>650</v>
      </c>
      <c r="D54" s="59">
        <v>0</v>
      </c>
      <c r="E54" s="59">
        <v>0</v>
      </c>
      <c r="F54" s="63">
        <v>0</v>
      </c>
      <c r="G54" s="63">
        <v>0</v>
      </c>
      <c r="H54" s="105">
        <v>650</v>
      </c>
      <c r="I54" s="105">
        <v>0</v>
      </c>
      <c r="J54" s="105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254">
        <v>0</v>
      </c>
      <c r="R54" s="358">
        <f t="shared" ref="R54:R85" si="1">SUM(D54:Q54)</f>
        <v>650</v>
      </c>
    </row>
    <row r="55" spans="1:43" ht="24" customHeight="1" x14ac:dyDescent="0.3">
      <c r="A55" s="82">
        <v>32132</v>
      </c>
      <c r="B55" s="39" t="s">
        <v>77</v>
      </c>
      <c r="C55" s="111">
        <v>300</v>
      </c>
      <c r="D55" s="59">
        <v>0</v>
      </c>
      <c r="E55" s="59">
        <v>0</v>
      </c>
      <c r="F55" s="63">
        <v>0</v>
      </c>
      <c r="G55" s="63">
        <v>0</v>
      </c>
      <c r="H55" s="105">
        <v>300</v>
      </c>
      <c r="I55" s="105">
        <v>0</v>
      </c>
      <c r="J55" s="105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254">
        <v>0</v>
      </c>
      <c r="R55" s="358">
        <f t="shared" si="1"/>
        <v>300</v>
      </c>
    </row>
    <row r="56" spans="1:43" s="35" customFormat="1" ht="36" customHeight="1" x14ac:dyDescent="0.3">
      <c r="A56" s="81">
        <v>3214</v>
      </c>
      <c r="B56" s="37" t="s">
        <v>55</v>
      </c>
      <c r="C56" s="110">
        <v>0</v>
      </c>
      <c r="D56" s="97">
        <v>0</v>
      </c>
      <c r="E56" s="97">
        <v>0</v>
      </c>
      <c r="F56" s="100">
        <v>0</v>
      </c>
      <c r="G56" s="60">
        <v>0</v>
      </c>
      <c r="H56" s="104">
        <v>0</v>
      </c>
      <c r="I56" s="104">
        <v>0</v>
      </c>
      <c r="J56" s="104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263">
        <v>0</v>
      </c>
      <c r="R56" s="358">
        <f t="shared" si="1"/>
        <v>0</v>
      </c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</row>
    <row r="57" spans="1:43" ht="36" customHeight="1" x14ac:dyDescent="0.3">
      <c r="A57" s="82">
        <v>32141</v>
      </c>
      <c r="B57" s="39" t="s">
        <v>55</v>
      </c>
      <c r="C57" s="111">
        <v>0</v>
      </c>
      <c r="D57" s="59">
        <v>0</v>
      </c>
      <c r="E57" s="59">
        <v>0</v>
      </c>
      <c r="F57" s="63">
        <v>0</v>
      </c>
      <c r="G57" s="63">
        <v>0</v>
      </c>
      <c r="H57" s="105">
        <v>0</v>
      </c>
      <c r="I57" s="105">
        <v>0</v>
      </c>
      <c r="J57" s="105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254">
        <v>0</v>
      </c>
      <c r="R57" s="358">
        <f t="shared" si="1"/>
        <v>0</v>
      </c>
    </row>
    <row r="58" spans="1:43" ht="36" customHeight="1" thickBot="1" x14ac:dyDescent="0.35">
      <c r="A58" s="80">
        <v>32149</v>
      </c>
      <c r="B58" s="195" t="s">
        <v>78</v>
      </c>
      <c r="C58" s="109">
        <v>0</v>
      </c>
      <c r="D58" s="196">
        <v>0</v>
      </c>
      <c r="E58" s="196">
        <v>0</v>
      </c>
      <c r="F58" s="64">
        <v>0</v>
      </c>
      <c r="G58" s="64">
        <v>0</v>
      </c>
      <c r="H58" s="107">
        <v>0</v>
      </c>
      <c r="I58" s="107">
        <v>0</v>
      </c>
      <c r="J58" s="107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255">
        <v>0</v>
      </c>
      <c r="R58" s="358">
        <f t="shared" si="1"/>
        <v>0</v>
      </c>
    </row>
    <row r="59" spans="1:43" s="31" customFormat="1" ht="37.5" thickBot="1" x14ac:dyDescent="0.35">
      <c r="A59" s="65">
        <v>322</v>
      </c>
      <c r="B59" s="194" t="s">
        <v>3</v>
      </c>
      <c r="C59" s="161">
        <v>53000</v>
      </c>
      <c r="D59" s="185">
        <f>D60+D70+D76</f>
        <v>8200</v>
      </c>
      <c r="E59" s="185">
        <v>0</v>
      </c>
      <c r="F59" s="103">
        <f>F70</f>
        <v>32500</v>
      </c>
      <c r="G59" s="67">
        <v>0</v>
      </c>
      <c r="H59" s="162">
        <f>H60+H67+H70+H76+H81+H84</f>
        <v>9450</v>
      </c>
      <c r="I59" s="162">
        <f>I70</f>
        <v>0</v>
      </c>
      <c r="J59" s="162">
        <f>J70</f>
        <v>2500</v>
      </c>
      <c r="K59" s="67">
        <v>0</v>
      </c>
      <c r="L59" s="67">
        <v>0</v>
      </c>
      <c r="M59" s="67">
        <f>M67</f>
        <v>17.5</v>
      </c>
      <c r="N59" s="67">
        <v>0</v>
      </c>
      <c r="O59" s="67">
        <v>0</v>
      </c>
      <c r="P59" s="67">
        <v>0</v>
      </c>
      <c r="Q59" s="252">
        <f>Q67</f>
        <v>332.5</v>
      </c>
      <c r="R59" s="360">
        <f t="shared" si="1"/>
        <v>53000</v>
      </c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</row>
    <row r="60" spans="1:43" s="35" customFormat="1" x14ac:dyDescent="0.3">
      <c r="A60" s="187">
        <v>3221</v>
      </c>
      <c r="B60" s="188" t="s">
        <v>31</v>
      </c>
      <c r="C60" s="189">
        <v>6400</v>
      </c>
      <c r="D60" s="190">
        <f>D61</f>
        <v>2000</v>
      </c>
      <c r="E60" s="190">
        <v>0</v>
      </c>
      <c r="F60" s="197">
        <v>0</v>
      </c>
      <c r="G60" s="198">
        <v>0</v>
      </c>
      <c r="H60" s="193">
        <f>H62+H63+H64+H65+H66</f>
        <v>4400</v>
      </c>
      <c r="I60" s="193">
        <v>0</v>
      </c>
      <c r="J60" s="193">
        <v>0</v>
      </c>
      <c r="K60" s="198">
        <v>0</v>
      </c>
      <c r="L60" s="198">
        <v>0</v>
      </c>
      <c r="M60" s="198">
        <v>0</v>
      </c>
      <c r="N60" s="198">
        <v>0</v>
      </c>
      <c r="O60" s="198">
        <v>0</v>
      </c>
      <c r="P60" s="198">
        <v>0</v>
      </c>
      <c r="Q60" s="264">
        <v>0</v>
      </c>
      <c r="R60" s="358">
        <f t="shared" si="1"/>
        <v>6400</v>
      </c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x14ac:dyDescent="0.3">
      <c r="A61" s="82">
        <v>32211</v>
      </c>
      <c r="B61" s="39" t="s">
        <v>31</v>
      </c>
      <c r="C61" s="111">
        <v>2000</v>
      </c>
      <c r="D61" s="59">
        <v>2000</v>
      </c>
      <c r="E61" s="59">
        <v>0</v>
      </c>
      <c r="F61" s="63">
        <v>0</v>
      </c>
      <c r="G61" s="63">
        <v>0</v>
      </c>
      <c r="H61" s="105">
        <v>0</v>
      </c>
      <c r="I61" s="105">
        <v>0</v>
      </c>
      <c r="J61" s="105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  <c r="Q61" s="254">
        <v>0</v>
      </c>
      <c r="R61" s="358">
        <f t="shared" si="1"/>
        <v>2000</v>
      </c>
    </row>
    <row r="62" spans="1:43" x14ac:dyDescent="0.3">
      <c r="A62" s="82">
        <v>32212</v>
      </c>
      <c r="B62" s="39" t="s">
        <v>79</v>
      </c>
      <c r="C62" s="111">
        <v>500</v>
      </c>
      <c r="D62" s="59">
        <v>0</v>
      </c>
      <c r="E62" s="59">
        <v>0</v>
      </c>
      <c r="F62" s="63">
        <v>0</v>
      </c>
      <c r="G62" s="63">
        <v>0</v>
      </c>
      <c r="H62" s="105">
        <v>500</v>
      </c>
      <c r="I62" s="105">
        <v>0</v>
      </c>
      <c r="J62" s="105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254">
        <v>0</v>
      </c>
      <c r="R62" s="358">
        <f t="shared" si="1"/>
        <v>500</v>
      </c>
    </row>
    <row r="63" spans="1:43" x14ac:dyDescent="0.3">
      <c r="A63" s="82">
        <v>32213</v>
      </c>
      <c r="B63" s="39" t="s">
        <v>80</v>
      </c>
      <c r="C63" s="111">
        <v>600</v>
      </c>
      <c r="D63" s="59">
        <v>0</v>
      </c>
      <c r="E63" s="59">
        <v>0</v>
      </c>
      <c r="F63" s="63">
        <v>0</v>
      </c>
      <c r="G63" s="63">
        <v>0</v>
      </c>
      <c r="H63" s="105">
        <v>600</v>
      </c>
      <c r="I63" s="105">
        <v>0</v>
      </c>
      <c r="J63" s="105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254">
        <v>0</v>
      </c>
      <c r="R63" s="358">
        <f t="shared" si="1"/>
        <v>600</v>
      </c>
    </row>
    <row r="64" spans="1:43" ht="36.75" x14ac:dyDescent="0.3">
      <c r="A64" s="82">
        <v>32214</v>
      </c>
      <c r="B64" s="39" t="s">
        <v>81</v>
      </c>
      <c r="C64" s="111">
        <v>500</v>
      </c>
      <c r="D64" s="59">
        <v>0</v>
      </c>
      <c r="E64" s="59">
        <v>0</v>
      </c>
      <c r="F64" s="63">
        <v>0</v>
      </c>
      <c r="G64" s="63">
        <v>0</v>
      </c>
      <c r="H64" s="105">
        <v>500</v>
      </c>
      <c r="I64" s="105">
        <v>0</v>
      </c>
      <c r="J64" s="105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254">
        <v>0</v>
      </c>
      <c r="R64" s="358">
        <f t="shared" si="1"/>
        <v>500</v>
      </c>
    </row>
    <row r="65" spans="1:43" ht="22.5" customHeight="1" x14ac:dyDescent="0.3">
      <c r="A65" s="82">
        <v>32216</v>
      </c>
      <c r="B65" s="39" t="s">
        <v>82</v>
      </c>
      <c r="C65" s="111">
        <v>1300</v>
      </c>
      <c r="D65" s="59">
        <v>0</v>
      </c>
      <c r="E65" s="59">
        <v>0</v>
      </c>
      <c r="F65" s="63">
        <v>0</v>
      </c>
      <c r="G65" s="63">
        <v>0</v>
      </c>
      <c r="H65" s="105">
        <v>1300</v>
      </c>
      <c r="I65" s="105">
        <v>0</v>
      </c>
      <c r="J65" s="105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254">
        <v>0</v>
      </c>
      <c r="R65" s="358">
        <f t="shared" si="1"/>
        <v>1300</v>
      </c>
    </row>
    <row r="66" spans="1:43" ht="39" customHeight="1" x14ac:dyDescent="0.3">
      <c r="A66" s="82">
        <v>32219</v>
      </c>
      <c r="B66" s="39" t="s">
        <v>83</v>
      </c>
      <c r="C66" s="111">
        <v>1500</v>
      </c>
      <c r="D66" s="59">
        <v>0</v>
      </c>
      <c r="E66" s="59">
        <v>0</v>
      </c>
      <c r="F66" s="63">
        <v>0</v>
      </c>
      <c r="G66" s="63">
        <v>0</v>
      </c>
      <c r="H66" s="105">
        <v>1500</v>
      </c>
      <c r="I66" s="105">
        <v>0</v>
      </c>
      <c r="J66" s="105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254">
        <v>0</v>
      </c>
      <c r="R66" s="358">
        <f t="shared" si="1"/>
        <v>1500</v>
      </c>
    </row>
    <row r="67" spans="1:43" s="35" customFormat="1" x14ac:dyDescent="0.3">
      <c r="A67" s="81">
        <v>3222</v>
      </c>
      <c r="B67" s="37" t="s">
        <v>64</v>
      </c>
      <c r="C67" s="110">
        <v>450</v>
      </c>
      <c r="D67" s="97">
        <v>0</v>
      </c>
      <c r="E67" s="97">
        <v>0</v>
      </c>
      <c r="F67" s="100">
        <v>0</v>
      </c>
      <c r="G67" s="60">
        <v>0</v>
      </c>
      <c r="H67" s="104">
        <f>H68</f>
        <v>100</v>
      </c>
      <c r="I67" s="104">
        <v>0</v>
      </c>
      <c r="J67" s="104">
        <v>0</v>
      </c>
      <c r="K67" s="60">
        <v>0</v>
      </c>
      <c r="L67" s="60">
        <v>0</v>
      </c>
      <c r="M67" s="60">
        <f>M69</f>
        <v>17.5</v>
      </c>
      <c r="N67" s="60">
        <v>0</v>
      </c>
      <c r="O67" s="60">
        <v>0</v>
      </c>
      <c r="P67" s="60">
        <v>0</v>
      </c>
      <c r="Q67" s="263">
        <f>Q69</f>
        <v>332.5</v>
      </c>
      <c r="R67" s="358">
        <f t="shared" si="1"/>
        <v>450</v>
      </c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</row>
    <row r="68" spans="1:43" s="35" customFormat="1" x14ac:dyDescent="0.3">
      <c r="A68" s="83">
        <v>32222</v>
      </c>
      <c r="B68" s="41" t="s">
        <v>234</v>
      </c>
      <c r="C68" s="168">
        <v>100</v>
      </c>
      <c r="D68" s="221">
        <v>0</v>
      </c>
      <c r="E68" s="221">
        <v>0</v>
      </c>
      <c r="F68" s="220">
        <v>0</v>
      </c>
      <c r="G68" s="62">
        <v>0</v>
      </c>
      <c r="H68" s="219">
        <v>100</v>
      </c>
      <c r="I68" s="219">
        <v>0</v>
      </c>
      <c r="J68" s="219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265">
        <v>0</v>
      </c>
      <c r="R68" s="358">
        <f t="shared" si="1"/>
        <v>100</v>
      </c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</row>
    <row r="69" spans="1:43" s="35" customFormat="1" x14ac:dyDescent="0.3">
      <c r="A69" s="83">
        <v>32224</v>
      </c>
      <c r="B69" s="41" t="s">
        <v>192</v>
      </c>
      <c r="C69" s="168">
        <v>350</v>
      </c>
      <c r="D69" s="221">
        <v>0</v>
      </c>
      <c r="E69" s="221">
        <v>0</v>
      </c>
      <c r="F69" s="220">
        <v>0</v>
      </c>
      <c r="G69" s="62">
        <v>0</v>
      </c>
      <c r="H69" s="219">
        <v>0</v>
      </c>
      <c r="I69" s="219">
        <v>0</v>
      </c>
      <c r="J69" s="219">
        <v>0</v>
      </c>
      <c r="K69" s="62">
        <v>0</v>
      </c>
      <c r="L69" s="62">
        <v>0</v>
      </c>
      <c r="M69" s="62">
        <f>11.5+6</f>
        <v>17.5</v>
      </c>
      <c r="N69" s="62">
        <v>0</v>
      </c>
      <c r="O69" s="62">
        <v>0</v>
      </c>
      <c r="P69" s="62">
        <v>0</v>
      </c>
      <c r="Q69" s="265">
        <f>218.5+114</f>
        <v>332.5</v>
      </c>
      <c r="R69" s="358">
        <f t="shared" si="1"/>
        <v>350</v>
      </c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</row>
    <row r="70" spans="1:43" s="35" customFormat="1" x14ac:dyDescent="0.3">
      <c r="A70" s="81">
        <v>3223</v>
      </c>
      <c r="B70" s="37" t="s">
        <v>32</v>
      </c>
      <c r="C70" s="110">
        <v>41500</v>
      </c>
      <c r="D70" s="97">
        <f>D73</f>
        <v>5000</v>
      </c>
      <c r="E70" s="97">
        <v>0</v>
      </c>
      <c r="F70" s="100">
        <f>F71+F73</f>
        <v>32500</v>
      </c>
      <c r="G70" s="60">
        <v>0</v>
      </c>
      <c r="H70" s="104">
        <f>H74</f>
        <v>1500</v>
      </c>
      <c r="I70" s="104">
        <f>I74</f>
        <v>0</v>
      </c>
      <c r="J70" s="104">
        <f>J74</f>
        <v>2500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263">
        <v>0</v>
      </c>
      <c r="R70" s="358">
        <f t="shared" si="1"/>
        <v>41500</v>
      </c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</row>
    <row r="71" spans="1:43" x14ac:dyDescent="0.3">
      <c r="A71" s="82">
        <v>32231</v>
      </c>
      <c r="B71" s="39" t="s">
        <v>32</v>
      </c>
      <c r="C71" s="111">
        <v>9000</v>
      </c>
      <c r="D71" s="59">
        <v>0</v>
      </c>
      <c r="E71" s="59">
        <v>0</v>
      </c>
      <c r="F71" s="63">
        <v>9000</v>
      </c>
      <c r="G71" s="63">
        <v>0</v>
      </c>
      <c r="H71" s="105">
        <v>0</v>
      </c>
      <c r="I71" s="105">
        <v>0</v>
      </c>
      <c r="J71" s="105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254">
        <v>0</v>
      </c>
      <c r="R71" s="358">
        <f t="shared" si="1"/>
        <v>9000</v>
      </c>
    </row>
    <row r="72" spans="1:43" ht="18.75" customHeight="1" x14ac:dyDescent="0.3">
      <c r="A72" s="82">
        <v>32232</v>
      </c>
      <c r="B72" s="39" t="s">
        <v>84</v>
      </c>
      <c r="C72" s="111">
        <v>0</v>
      </c>
      <c r="D72" s="59">
        <v>0</v>
      </c>
      <c r="E72" s="59">
        <v>0</v>
      </c>
      <c r="F72" s="63">
        <v>0</v>
      </c>
      <c r="G72" s="63">
        <v>0</v>
      </c>
      <c r="H72" s="105">
        <v>0</v>
      </c>
      <c r="I72" s="105">
        <v>0</v>
      </c>
      <c r="J72" s="105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254">
        <v>0</v>
      </c>
      <c r="R72" s="358">
        <f t="shared" si="1"/>
        <v>0</v>
      </c>
    </row>
    <row r="73" spans="1:43" x14ac:dyDescent="0.3">
      <c r="A73" s="82">
        <v>32233</v>
      </c>
      <c r="B73" s="39" t="s">
        <v>85</v>
      </c>
      <c r="C73" s="111">
        <v>28500</v>
      </c>
      <c r="D73" s="59">
        <v>5000</v>
      </c>
      <c r="E73" s="59">
        <v>0</v>
      </c>
      <c r="F73" s="63">
        <v>23500</v>
      </c>
      <c r="G73" s="63">
        <v>0</v>
      </c>
      <c r="H73" s="105">
        <v>0</v>
      </c>
      <c r="I73" s="105">
        <v>0</v>
      </c>
      <c r="J73" s="105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254">
        <v>0</v>
      </c>
      <c r="R73" s="358">
        <f t="shared" si="1"/>
        <v>28500</v>
      </c>
    </row>
    <row r="74" spans="1:43" ht="21.75" customHeight="1" x14ac:dyDescent="0.3">
      <c r="A74" s="82">
        <v>32234</v>
      </c>
      <c r="B74" s="39" t="s">
        <v>86</v>
      </c>
      <c r="C74" s="111">
        <v>4000</v>
      </c>
      <c r="D74" s="59">
        <v>0</v>
      </c>
      <c r="E74" s="59">
        <v>0</v>
      </c>
      <c r="F74" s="63">
        <v>0</v>
      </c>
      <c r="G74" s="63">
        <v>0</v>
      </c>
      <c r="H74" s="105">
        <v>1500</v>
      </c>
      <c r="I74" s="105">
        <v>0</v>
      </c>
      <c r="J74" s="105">
        <v>2500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254">
        <v>0</v>
      </c>
      <c r="R74" s="358">
        <f t="shared" si="1"/>
        <v>4000</v>
      </c>
    </row>
    <row r="75" spans="1:43" ht="36" customHeight="1" x14ac:dyDescent="0.3">
      <c r="A75" s="82">
        <v>32239</v>
      </c>
      <c r="B75" s="39" t="s">
        <v>87</v>
      </c>
      <c r="C75" s="111">
        <v>0</v>
      </c>
      <c r="D75" s="59">
        <v>0</v>
      </c>
      <c r="E75" s="59">
        <v>0</v>
      </c>
      <c r="F75" s="63">
        <v>0</v>
      </c>
      <c r="G75" s="63">
        <v>0</v>
      </c>
      <c r="H75" s="105">
        <v>0</v>
      </c>
      <c r="I75" s="105">
        <v>0</v>
      </c>
      <c r="J75" s="105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254">
        <v>0</v>
      </c>
      <c r="R75" s="358">
        <f t="shared" si="1"/>
        <v>0</v>
      </c>
    </row>
    <row r="76" spans="1:43" s="35" customFormat="1" x14ac:dyDescent="0.3">
      <c r="A76" s="81">
        <v>3224</v>
      </c>
      <c r="B76" s="37" t="s">
        <v>33</v>
      </c>
      <c r="C76" s="110">
        <v>2900</v>
      </c>
      <c r="D76" s="97">
        <f>D77+D78+D80</f>
        <v>1200</v>
      </c>
      <c r="E76" s="97">
        <v>0</v>
      </c>
      <c r="F76" s="100">
        <v>0</v>
      </c>
      <c r="G76" s="60">
        <v>0</v>
      </c>
      <c r="H76" s="104">
        <f>H77+H78+H79+H80</f>
        <v>1700</v>
      </c>
      <c r="I76" s="104">
        <v>0</v>
      </c>
      <c r="J76" s="104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263">
        <v>0</v>
      </c>
      <c r="R76" s="358">
        <f t="shared" si="1"/>
        <v>2900</v>
      </c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</row>
    <row r="77" spans="1:43" s="30" customFormat="1" ht="36.75" x14ac:dyDescent="0.3">
      <c r="A77" s="83">
        <v>32241</v>
      </c>
      <c r="B77" s="41" t="s">
        <v>90</v>
      </c>
      <c r="C77" s="111">
        <v>1400</v>
      </c>
      <c r="D77" s="98">
        <v>600</v>
      </c>
      <c r="E77" s="98">
        <v>0</v>
      </c>
      <c r="F77" s="101">
        <v>0</v>
      </c>
      <c r="G77" s="62">
        <v>0</v>
      </c>
      <c r="H77" s="105">
        <v>800</v>
      </c>
      <c r="I77" s="105">
        <v>0</v>
      </c>
      <c r="J77" s="105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265">
        <v>0</v>
      </c>
      <c r="R77" s="358">
        <f t="shared" si="1"/>
        <v>1400</v>
      </c>
    </row>
    <row r="78" spans="1:43" s="30" customFormat="1" ht="36.75" customHeight="1" x14ac:dyDescent="0.3">
      <c r="A78" s="83">
        <v>32242</v>
      </c>
      <c r="B78" s="41" t="s">
        <v>151</v>
      </c>
      <c r="C78" s="111">
        <v>400</v>
      </c>
      <c r="D78" s="98">
        <v>200</v>
      </c>
      <c r="E78" s="98">
        <v>0</v>
      </c>
      <c r="F78" s="101">
        <v>0</v>
      </c>
      <c r="G78" s="62">
        <v>0</v>
      </c>
      <c r="H78" s="105">
        <v>200</v>
      </c>
      <c r="I78" s="105">
        <v>0</v>
      </c>
      <c r="J78" s="105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265">
        <v>0</v>
      </c>
      <c r="R78" s="358">
        <f t="shared" si="1"/>
        <v>400</v>
      </c>
    </row>
    <row r="79" spans="1:43" s="30" customFormat="1" ht="36.75" customHeight="1" x14ac:dyDescent="0.3">
      <c r="A79" s="83">
        <v>32243</v>
      </c>
      <c r="B79" s="41" t="s">
        <v>170</v>
      </c>
      <c r="C79" s="111">
        <v>200</v>
      </c>
      <c r="D79" s="98">
        <v>0</v>
      </c>
      <c r="E79" s="98">
        <v>0</v>
      </c>
      <c r="F79" s="101">
        <v>0</v>
      </c>
      <c r="G79" s="62">
        <v>0</v>
      </c>
      <c r="H79" s="105">
        <v>200</v>
      </c>
      <c r="I79" s="105">
        <v>0</v>
      </c>
      <c r="J79" s="105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265">
        <v>0</v>
      </c>
      <c r="R79" s="358">
        <f t="shared" si="1"/>
        <v>200</v>
      </c>
    </row>
    <row r="80" spans="1:43" s="30" customFormat="1" ht="36.75" x14ac:dyDescent="0.3">
      <c r="A80" s="83">
        <v>32244</v>
      </c>
      <c r="B80" s="41" t="s">
        <v>91</v>
      </c>
      <c r="C80" s="111">
        <v>900</v>
      </c>
      <c r="D80" s="98">
        <v>400</v>
      </c>
      <c r="E80" s="98">
        <v>0</v>
      </c>
      <c r="F80" s="101">
        <v>0</v>
      </c>
      <c r="G80" s="62">
        <v>0</v>
      </c>
      <c r="H80" s="105">
        <v>500</v>
      </c>
      <c r="I80" s="105">
        <v>0</v>
      </c>
      <c r="J80" s="105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265">
        <v>0</v>
      </c>
      <c r="R80" s="358">
        <f t="shared" si="1"/>
        <v>900</v>
      </c>
    </row>
    <row r="81" spans="1:43" s="35" customFormat="1" ht="27" customHeight="1" x14ac:dyDescent="0.3">
      <c r="A81" s="81">
        <v>3225</v>
      </c>
      <c r="B81" s="37" t="s">
        <v>34</v>
      </c>
      <c r="C81" s="110">
        <v>1500</v>
      </c>
      <c r="D81" s="97">
        <v>0</v>
      </c>
      <c r="E81" s="97">
        <v>0</v>
      </c>
      <c r="F81" s="100">
        <v>0</v>
      </c>
      <c r="G81" s="60">
        <v>0</v>
      </c>
      <c r="H81" s="104">
        <f>H82+H83</f>
        <v>1500</v>
      </c>
      <c r="I81" s="104">
        <v>0</v>
      </c>
      <c r="J81" s="104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263">
        <v>0</v>
      </c>
      <c r="R81" s="358">
        <f t="shared" si="1"/>
        <v>1500</v>
      </c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</row>
    <row r="82" spans="1:43" ht="24" customHeight="1" x14ac:dyDescent="0.3">
      <c r="A82" s="82">
        <v>32251</v>
      </c>
      <c r="B82" s="39" t="s">
        <v>214</v>
      </c>
      <c r="C82" s="111">
        <v>1000</v>
      </c>
      <c r="D82" s="59">
        <v>0</v>
      </c>
      <c r="E82" s="59">
        <v>0</v>
      </c>
      <c r="F82" s="63">
        <v>0</v>
      </c>
      <c r="G82" s="63">
        <v>0</v>
      </c>
      <c r="H82" s="105">
        <v>1000</v>
      </c>
      <c r="I82" s="105">
        <v>0</v>
      </c>
      <c r="J82" s="105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254">
        <v>0</v>
      </c>
      <c r="R82" s="358">
        <f t="shared" si="1"/>
        <v>1000</v>
      </c>
    </row>
    <row r="83" spans="1:43" ht="24" customHeight="1" x14ac:dyDescent="0.3">
      <c r="A83" s="82">
        <v>32252</v>
      </c>
      <c r="B83" s="39" t="s">
        <v>215</v>
      </c>
      <c r="C83" s="111">
        <v>500</v>
      </c>
      <c r="D83" s="59">
        <v>0</v>
      </c>
      <c r="E83" s="59">
        <v>0</v>
      </c>
      <c r="F83" s="63">
        <v>0</v>
      </c>
      <c r="G83" s="63">
        <v>0</v>
      </c>
      <c r="H83" s="105">
        <v>500</v>
      </c>
      <c r="I83" s="105">
        <v>0</v>
      </c>
      <c r="J83" s="105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254">
        <v>0</v>
      </c>
      <c r="R83" s="358">
        <f t="shared" si="1"/>
        <v>500</v>
      </c>
    </row>
    <row r="84" spans="1:43" s="35" customFormat="1" x14ac:dyDescent="0.3">
      <c r="A84" s="81">
        <v>3227</v>
      </c>
      <c r="B84" s="42" t="s">
        <v>56</v>
      </c>
      <c r="C84" s="110">
        <v>250</v>
      </c>
      <c r="D84" s="97">
        <v>0</v>
      </c>
      <c r="E84" s="97">
        <v>0</v>
      </c>
      <c r="F84" s="100">
        <v>0</v>
      </c>
      <c r="G84" s="60">
        <v>0</v>
      </c>
      <c r="H84" s="104">
        <f>H85</f>
        <v>250</v>
      </c>
      <c r="I84" s="104">
        <v>0</v>
      </c>
      <c r="J84" s="104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0</v>
      </c>
      <c r="Q84" s="263">
        <v>0</v>
      </c>
      <c r="R84" s="358">
        <f t="shared" si="1"/>
        <v>250</v>
      </c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</row>
    <row r="85" spans="1:43" s="30" customFormat="1" ht="19.5" thickBot="1" x14ac:dyDescent="0.35">
      <c r="A85" s="84">
        <v>32271</v>
      </c>
      <c r="B85" s="199" t="s">
        <v>56</v>
      </c>
      <c r="C85" s="109">
        <v>250</v>
      </c>
      <c r="D85" s="163">
        <v>0</v>
      </c>
      <c r="E85" s="163">
        <v>0</v>
      </c>
      <c r="F85" s="99">
        <v>0</v>
      </c>
      <c r="G85" s="61">
        <v>0</v>
      </c>
      <c r="H85" s="107">
        <v>250</v>
      </c>
      <c r="I85" s="107">
        <v>0</v>
      </c>
      <c r="J85" s="107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266">
        <v>0</v>
      </c>
      <c r="R85" s="358">
        <f t="shared" si="1"/>
        <v>250</v>
      </c>
    </row>
    <row r="86" spans="1:43" s="31" customFormat="1" ht="19.5" thickBot="1" x14ac:dyDescent="0.35">
      <c r="A86" s="65">
        <v>323</v>
      </c>
      <c r="B86" s="66" t="s">
        <v>4</v>
      </c>
      <c r="C86" s="161">
        <v>108100</v>
      </c>
      <c r="D86" s="185">
        <f>D87+D93+D98+D115+D118+D124</f>
        <v>31800</v>
      </c>
      <c r="E86" s="185">
        <v>0</v>
      </c>
      <c r="F86" s="201">
        <f>F103+F109+F118</f>
        <v>16600</v>
      </c>
      <c r="G86" s="202">
        <f>G98</f>
        <v>2500</v>
      </c>
      <c r="H86" s="162">
        <f>H87+H93+H98+H103+H109+H115+H118+H128</f>
        <v>39000</v>
      </c>
      <c r="I86" s="162">
        <f>I98+I128+I93+I124</f>
        <v>3100</v>
      </c>
      <c r="J86" s="162">
        <f>J93</f>
        <v>500</v>
      </c>
      <c r="K86" s="202">
        <v>0</v>
      </c>
      <c r="L86" s="95">
        <f>L118</f>
        <v>12000</v>
      </c>
      <c r="M86" s="202">
        <v>0</v>
      </c>
      <c r="N86" s="202">
        <f>N93+N98+N128</f>
        <v>2600</v>
      </c>
      <c r="O86" s="202">
        <v>0</v>
      </c>
      <c r="P86" s="202">
        <v>0</v>
      </c>
      <c r="Q86" s="267">
        <v>0</v>
      </c>
      <c r="R86" s="360">
        <f t="shared" ref="R86:R117" si="2">SUM(D86:Q86)</f>
        <v>108100</v>
      </c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</row>
    <row r="87" spans="1:43" s="35" customFormat="1" x14ac:dyDescent="0.3">
      <c r="A87" s="187">
        <v>3231</v>
      </c>
      <c r="B87" s="200" t="s">
        <v>35</v>
      </c>
      <c r="C87" s="189">
        <v>6900</v>
      </c>
      <c r="D87" s="190">
        <f>D88+D92</f>
        <v>3000</v>
      </c>
      <c r="E87" s="190">
        <v>0</v>
      </c>
      <c r="F87" s="197">
        <v>0</v>
      </c>
      <c r="G87" s="198">
        <v>0</v>
      </c>
      <c r="H87" s="193">
        <f>H88+H90+H91+H92</f>
        <v>3900</v>
      </c>
      <c r="I87" s="193">
        <v>0</v>
      </c>
      <c r="J87" s="193">
        <v>0</v>
      </c>
      <c r="K87" s="198">
        <v>0</v>
      </c>
      <c r="L87" s="198">
        <v>0</v>
      </c>
      <c r="M87" s="198">
        <v>0</v>
      </c>
      <c r="N87" s="198">
        <v>0</v>
      </c>
      <c r="O87" s="198">
        <v>0</v>
      </c>
      <c r="P87" s="198">
        <v>0</v>
      </c>
      <c r="Q87" s="264">
        <v>0</v>
      </c>
      <c r="R87" s="358">
        <f t="shared" si="2"/>
        <v>6900</v>
      </c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</row>
    <row r="88" spans="1:43" x14ac:dyDescent="0.3">
      <c r="A88" s="82">
        <v>32311</v>
      </c>
      <c r="B88" s="38" t="s">
        <v>88</v>
      </c>
      <c r="C88" s="111">
        <v>1600</v>
      </c>
      <c r="D88" s="59">
        <v>1000</v>
      </c>
      <c r="E88" s="59">
        <v>0</v>
      </c>
      <c r="F88" s="63">
        <v>0</v>
      </c>
      <c r="G88" s="63">
        <v>0</v>
      </c>
      <c r="H88" s="105">
        <v>600</v>
      </c>
      <c r="I88" s="105">
        <v>0</v>
      </c>
      <c r="J88" s="105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254">
        <v>0</v>
      </c>
      <c r="R88" s="358">
        <f t="shared" si="2"/>
        <v>1600</v>
      </c>
    </row>
    <row r="89" spans="1:43" x14ac:dyDescent="0.3">
      <c r="A89" s="82">
        <v>32312</v>
      </c>
      <c r="B89" s="38" t="s">
        <v>134</v>
      </c>
      <c r="C89" s="111">
        <v>0</v>
      </c>
      <c r="D89" s="59">
        <v>0</v>
      </c>
      <c r="E89" s="59">
        <v>0</v>
      </c>
      <c r="F89" s="63">
        <v>0</v>
      </c>
      <c r="G89" s="63">
        <v>0</v>
      </c>
      <c r="H89" s="105">
        <v>0</v>
      </c>
      <c r="I89" s="105">
        <v>0</v>
      </c>
      <c r="J89" s="105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>
        <v>0</v>
      </c>
      <c r="Q89" s="254">
        <v>0</v>
      </c>
      <c r="R89" s="358">
        <f t="shared" si="2"/>
        <v>0</v>
      </c>
    </row>
    <row r="90" spans="1:43" x14ac:dyDescent="0.3">
      <c r="A90" s="82">
        <v>32313</v>
      </c>
      <c r="B90" s="38" t="s">
        <v>89</v>
      </c>
      <c r="C90" s="111">
        <v>1500</v>
      </c>
      <c r="D90" s="59">
        <v>0</v>
      </c>
      <c r="E90" s="59">
        <v>0</v>
      </c>
      <c r="F90" s="63">
        <v>0</v>
      </c>
      <c r="G90" s="63">
        <v>0</v>
      </c>
      <c r="H90" s="105">
        <v>1500</v>
      </c>
      <c r="I90" s="105">
        <v>0</v>
      </c>
      <c r="J90" s="105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254">
        <v>0</v>
      </c>
      <c r="R90" s="358">
        <f t="shared" si="2"/>
        <v>1500</v>
      </c>
    </row>
    <row r="91" spans="1:43" x14ac:dyDescent="0.3">
      <c r="A91" s="82">
        <v>32314</v>
      </c>
      <c r="B91" s="38" t="s">
        <v>133</v>
      </c>
      <c r="C91" s="111">
        <v>800</v>
      </c>
      <c r="D91" s="59">
        <v>0</v>
      </c>
      <c r="E91" s="59">
        <v>0</v>
      </c>
      <c r="F91" s="63">
        <v>0</v>
      </c>
      <c r="G91" s="63">
        <v>0</v>
      </c>
      <c r="H91" s="105">
        <v>800</v>
      </c>
      <c r="I91" s="105">
        <v>0</v>
      </c>
      <c r="J91" s="105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254">
        <v>0</v>
      </c>
      <c r="R91" s="358">
        <f t="shared" si="2"/>
        <v>800</v>
      </c>
    </row>
    <row r="92" spans="1:43" x14ac:dyDescent="0.3">
      <c r="A92" s="82">
        <v>32319</v>
      </c>
      <c r="B92" s="38" t="s">
        <v>132</v>
      </c>
      <c r="C92" s="111">
        <v>3000</v>
      </c>
      <c r="D92" s="59">
        <v>2000</v>
      </c>
      <c r="E92" s="59">
        <v>0</v>
      </c>
      <c r="F92" s="63">
        <v>0</v>
      </c>
      <c r="G92" s="63">
        <v>0</v>
      </c>
      <c r="H92" s="105">
        <v>1000</v>
      </c>
      <c r="I92" s="105">
        <v>0</v>
      </c>
      <c r="J92" s="105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254">
        <v>0</v>
      </c>
      <c r="R92" s="358">
        <f t="shared" si="2"/>
        <v>3000</v>
      </c>
    </row>
    <row r="93" spans="1:43" s="35" customFormat="1" x14ac:dyDescent="0.3">
      <c r="A93" s="81">
        <v>3232</v>
      </c>
      <c r="B93" s="36" t="s">
        <v>36</v>
      </c>
      <c r="C93" s="110">
        <v>10200</v>
      </c>
      <c r="D93" s="97">
        <f>D95</f>
        <v>3000</v>
      </c>
      <c r="E93" s="97">
        <v>0</v>
      </c>
      <c r="F93" s="100">
        <v>0</v>
      </c>
      <c r="G93" s="60">
        <v>0</v>
      </c>
      <c r="H93" s="104">
        <f>H94+H95+H96+H97</f>
        <v>6600</v>
      </c>
      <c r="I93" s="104">
        <f>I96</f>
        <v>100</v>
      </c>
      <c r="J93" s="104">
        <f>J96</f>
        <v>500</v>
      </c>
      <c r="K93" s="60">
        <v>0</v>
      </c>
      <c r="L93" s="60">
        <v>0</v>
      </c>
      <c r="M93" s="60">
        <v>0</v>
      </c>
      <c r="N93" s="60">
        <f>N95</f>
        <v>0</v>
      </c>
      <c r="O93" s="60">
        <v>0</v>
      </c>
      <c r="P93" s="60">
        <v>0</v>
      </c>
      <c r="Q93" s="263">
        <v>0</v>
      </c>
      <c r="R93" s="358">
        <f t="shared" si="2"/>
        <v>10200</v>
      </c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</row>
    <row r="94" spans="1:43" s="30" customFormat="1" x14ac:dyDescent="0.3">
      <c r="A94" s="83">
        <v>32321</v>
      </c>
      <c r="B94" s="40" t="s">
        <v>94</v>
      </c>
      <c r="C94" s="111">
        <v>1500</v>
      </c>
      <c r="D94" s="98">
        <v>0</v>
      </c>
      <c r="E94" s="98">
        <v>0</v>
      </c>
      <c r="F94" s="101">
        <v>0</v>
      </c>
      <c r="G94" s="62">
        <v>0</v>
      </c>
      <c r="H94" s="105">
        <v>1500</v>
      </c>
      <c r="I94" s="105">
        <v>0</v>
      </c>
      <c r="J94" s="105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265">
        <v>0</v>
      </c>
      <c r="R94" s="358">
        <f t="shared" si="2"/>
        <v>1500</v>
      </c>
    </row>
    <row r="95" spans="1:43" s="30" customFormat="1" ht="18" customHeight="1" x14ac:dyDescent="0.3">
      <c r="A95" s="83">
        <v>32322</v>
      </c>
      <c r="B95" s="40" t="s">
        <v>95</v>
      </c>
      <c r="C95" s="111">
        <v>5500</v>
      </c>
      <c r="D95" s="98">
        <v>3000</v>
      </c>
      <c r="E95" s="98">
        <v>0</v>
      </c>
      <c r="F95" s="101">
        <v>0</v>
      </c>
      <c r="G95" s="62">
        <v>0</v>
      </c>
      <c r="H95" s="105">
        <v>2500</v>
      </c>
      <c r="I95" s="105">
        <v>0</v>
      </c>
      <c r="J95" s="105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265">
        <v>0</v>
      </c>
      <c r="R95" s="358">
        <f t="shared" si="2"/>
        <v>5500</v>
      </c>
    </row>
    <row r="96" spans="1:43" s="30" customFormat="1" x14ac:dyDescent="0.3">
      <c r="A96" s="83">
        <v>32323</v>
      </c>
      <c r="B96" s="40" t="s">
        <v>96</v>
      </c>
      <c r="C96" s="111">
        <v>1200</v>
      </c>
      <c r="D96" s="62">
        <v>0</v>
      </c>
      <c r="E96" s="62">
        <v>0</v>
      </c>
      <c r="F96" s="101">
        <v>0</v>
      </c>
      <c r="G96" s="62">
        <v>0</v>
      </c>
      <c r="H96" s="105">
        <v>600</v>
      </c>
      <c r="I96" s="105">
        <v>100</v>
      </c>
      <c r="J96" s="105">
        <v>500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265">
        <v>0</v>
      </c>
      <c r="R96" s="358">
        <f t="shared" si="2"/>
        <v>1200</v>
      </c>
    </row>
    <row r="97" spans="1:43" s="30" customFormat="1" x14ac:dyDescent="0.3">
      <c r="A97" s="83">
        <v>32329</v>
      </c>
      <c r="B97" s="40" t="s">
        <v>137</v>
      </c>
      <c r="C97" s="111">
        <v>2000</v>
      </c>
      <c r="D97" s="62">
        <v>0</v>
      </c>
      <c r="E97" s="62">
        <v>0</v>
      </c>
      <c r="F97" s="101">
        <v>0</v>
      </c>
      <c r="G97" s="62">
        <v>0</v>
      </c>
      <c r="H97" s="105">
        <v>2000</v>
      </c>
      <c r="I97" s="105">
        <v>0</v>
      </c>
      <c r="J97" s="105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265">
        <v>0</v>
      </c>
      <c r="R97" s="358">
        <f t="shared" si="2"/>
        <v>2000</v>
      </c>
    </row>
    <row r="98" spans="1:43" s="35" customFormat="1" x14ac:dyDescent="0.3">
      <c r="A98" s="81">
        <v>3233</v>
      </c>
      <c r="B98" s="36" t="s">
        <v>37</v>
      </c>
      <c r="C98" s="110">
        <v>20600</v>
      </c>
      <c r="D98" s="60">
        <f>D99+D101+D102</f>
        <v>8000</v>
      </c>
      <c r="E98" s="60">
        <v>0</v>
      </c>
      <c r="F98" s="100">
        <v>0</v>
      </c>
      <c r="G98" s="60">
        <f>G99</f>
        <v>2500</v>
      </c>
      <c r="H98" s="104">
        <f>H99+H100+H101+H102</f>
        <v>7500</v>
      </c>
      <c r="I98" s="104">
        <f>I99+I101</f>
        <v>0</v>
      </c>
      <c r="J98" s="104">
        <v>0</v>
      </c>
      <c r="K98" s="60">
        <v>0</v>
      </c>
      <c r="L98" s="60">
        <v>0</v>
      </c>
      <c r="M98" s="60">
        <v>0</v>
      </c>
      <c r="N98" s="60">
        <f>N99</f>
        <v>2600</v>
      </c>
      <c r="O98" s="60">
        <v>0</v>
      </c>
      <c r="P98" s="60">
        <v>0</v>
      </c>
      <c r="Q98" s="263">
        <v>0</v>
      </c>
      <c r="R98" s="358">
        <f t="shared" si="2"/>
        <v>20600</v>
      </c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</row>
    <row r="99" spans="1:43" s="30" customFormat="1" x14ac:dyDescent="0.3">
      <c r="A99" s="83">
        <v>32331</v>
      </c>
      <c r="B99" s="40" t="s">
        <v>148</v>
      </c>
      <c r="C99" s="111">
        <v>14100</v>
      </c>
      <c r="D99" s="62">
        <v>5000</v>
      </c>
      <c r="E99" s="62">
        <v>0</v>
      </c>
      <c r="F99" s="101">
        <v>0</v>
      </c>
      <c r="G99" s="62">
        <v>2500</v>
      </c>
      <c r="H99" s="106">
        <v>4000</v>
      </c>
      <c r="I99" s="106">
        <v>0</v>
      </c>
      <c r="J99" s="106">
        <v>0</v>
      </c>
      <c r="K99" s="62">
        <v>0</v>
      </c>
      <c r="L99" s="62">
        <v>0</v>
      </c>
      <c r="M99" s="62">
        <v>0</v>
      </c>
      <c r="N99" s="62">
        <v>2600</v>
      </c>
      <c r="O99" s="62">
        <v>0</v>
      </c>
      <c r="P99" s="62">
        <v>0</v>
      </c>
      <c r="Q99" s="265">
        <v>0</v>
      </c>
      <c r="R99" s="358">
        <f t="shared" si="2"/>
        <v>14100</v>
      </c>
    </row>
    <row r="100" spans="1:43" x14ac:dyDescent="0.3">
      <c r="A100" s="82">
        <v>32332</v>
      </c>
      <c r="B100" s="38" t="s">
        <v>92</v>
      </c>
      <c r="C100" s="111">
        <v>1000</v>
      </c>
      <c r="D100" s="63">
        <v>0</v>
      </c>
      <c r="E100" s="63">
        <v>0</v>
      </c>
      <c r="F100" s="63">
        <v>0</v>
      </c>
      <c r="G100" s="63">
        <v>0</v>
      </c>
      <c r="H100" s="105">
        <v>1000</v>
      </c>
      <c r="I100" s="105">
        <v>0</v>
      </c>
      <c r="J100" s="105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254">
        <v>0</v>
      </c>
      <c r="R100" s="358">
        <f t="shared" si="2"/>
        <v>1000</v>
      </c>
    </row>
    <row r="101" spans="1:43" x14ac:dyDescent="0.3">
      <c r="A101" s="82">
        <v>32334</v>
      </c>
      <c r="B101" s="38" t="s">
        <v>149</v>
      </c>
      <c r="C101" s="111">
        <v>3500</v>
      </c>
      <c r="D101" s="63">
        <v>1500</v>
      </c>
      <c r="E101" s="63">
        <v>0</v>
      </c>
      <c r="F101" s="63">
        <v>0</v>
      </c>
      <c r="G101" s="63">
        <v>0</v>
      </c>
      <c r="H101" s="105">
        <v>2000</v>
      </c>
      <c r="I101" s="105">
        <v>0</v>
      </c>
      <c r="J101" s="105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254">
        <v>0</v>
      </c>
      <c r="R101" s="358">
        <f t="shared" si="2"/>
        <v>3500</v>
      </c>
    </row>
    <row r="102" spans="1:43" x14ac:dyDescent="0.3">
      <c r="A102" s="82">
        <v>32339</v>
      </c>
      <c r="B102" s="38" t="s">
        <v>93</v>
      </c>
      <c r="C102" s="111">
        <v>2000</v>
      </c>
      <c r="D102" s="63">
        <v>1500</v>
      </c>
      <c r="E102" s="63">
        <v>0</v>
      </c>
      <c r="F102" s="63">
        <v>0</v>
      </c>
      <c r="G102" s="63">
        <v>0</v>
      </c>
      <c r="H102" s="105">
        <v>500</v>
      </c>
      <c r="I102" s="105">
        <v>0</v>
      </c>
      <c r="J102" s="105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254">
        <v>0</v>
      </c>
      <c r="R102" s="358">
        <f t="shared" si="2"/>
        <v>2000</v>
      </c>
    </row>
    <row r="103" spans="1:43" s="35" customFormat="1" x14ac:dyDescent="0.3">
      <c r="A103" s="81">
        <v>3234</v>
      </c>
      <c r="B103" s="36" t="s">
        <v>38</v>
      </c>
      <c r="C103" s="110">
        <v>8400</v>
      </c>
      <c r="D103" s="60">
        <v>0</v>
      </c>
      <c r="E103" s="60">
        <v>0</v>
      </c>
      <c r="F103" s="100">
        <f>F104+F108</f>
        <v>7000</v>
      </c>
      <c r="G103" s="60">
        <v>0</v>
      </c>
      <c r="H103" s="104">
        <f>H105+H106</f>
        <v>1400</v>
      </c>
      <c r="I103" s="104">
        <v>0</v>
      </c>
      <c r="J103" s="104">
        <v>0</v>
      </c>
      <c r="K103" s="60">
        <v>0</v>
      </c>
      <c r="L103" s="60">
        <v>0</v>
      </c>
      <c r="M103" s="60">
        <v>0</v>
      </c>
      <c r="N103" s="60">
        <v>0</v>
      </c>
      <c r="O103" s="60">
        <v>0</v>
      </c>
      <c r="P103" s="60">
        <v>0</v>
      </c>
      <c r="Q103" s="263">
        <v>0</v>
      </c>
      <c r="R103" s="358">
        <f t="shared" si="2"/>
        <v>8400</v>
      </c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</row>
    <row r="104" spans="1:43" s="30" customFormat="1" x14ac:dyDescent="0.3">
      <c r="A104" s="83">
        <v>32341</v>
      </c>
      <c r="B104" s="40" t="s">
        <v>97</v>
      </c>
      <c r="C104" s="111">
        <v>1500</v>
      </c>
      <c r="D104" s="62">
        <v>0</v>
      </c>
      <c r="E104" s="62">
        <v>0</v>
      </c>
      <c r="F104" s="101">
        <v>1500</v>
      </c>
      <c r="G104" s="62">
        <v>0</v>
      </c>
      <c r="H104" s="105">
        <v>0</v>
      </c>
      <c r="I104" s="105">
        <v>0</v>
      </c>
      <c r="J104" s="105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265">
        <v>0</v>
      </c>
      <c r="R104" s="358">
        <f t="shared" si="2"/>
        <v>1500</v>
      </c>
    </row>
    <row r="105" spans="1:43" s="30" customFormat="1" x14ac:dyDescent="0.3">
      <c r="A105" s="83">
        <v>32342</v>
      </c>
      <c r="B105" s="40" t="s">
        <v>98</v>
      </c>
      <c r="C105" s="111">
        <v>1100</v>
      </c>
      <c r="D105" s="62">
        <v>0</v>
      </c>
      <c r="E105" s="62">
        <v>0</v>
      </c>
      <c r="F105" s="101">
        <v>0</v>
      </c>
      <c r="G105" s="62">
        <v>0</v>
      </c>
      <c r="H105" s="105">
        <v>1100</v>
      </c>
      <c r="I105" s="105">
        <v>0</v>
      </c>
      <c r="J105" s="105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265">
        <v>0</v>
      </c>
      <c r="R105" s="358">
        <f t="shared" si="2"/>
        <v>1100</v>
      </c>
    </row>
    <row r="106" spans="1:43" s="30" customFormat="1" x14ac:dyDescent="0.3">
      <c r="A106" s="83">
        <v>32343</v>
      </c>
      <c r="B106" s="40" t="s">
        <v>99</v>
      </c>
      <c r="C106" s="111">
        <v>300</v>
      </c>
      <c r="D106" s="62">
        <v>0</v>
      </c>
      <c r="E106" s="62">
        <v>0</v>
      </c>
      <c r="F106" s="101">
        <v>0</v>
      </c>
      <c r="G106" s="62">
        <v>0</v>
      </c>
      <c r="H106" s="105">
        <v>300</v>
      </c>
      <c r="I106" s="105">
        <v>0</v>
      </c>
      <c r="J106" s="105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265">
        <v>0</v>
      </c>
      <c r="R106" s="358">
        <f t="shared" si="2"/>
        <v>300</v>
      </c>
    </row>
    <row r="107" spans="1:43" s="30" customFormat="1" x14ac:dyDescent="0.3">
      <c r="A107" s="83">
        <v>32344</v>
      </c>
      <c r="B107" s="40" t="s">
        <v>100</v>
      </c>
      <c r="C107" s="111">
        <v>0</v>
      </c>
      <c r="D107" s="62">
        <v>0</v>
      </c>
      <c r="E107" s="62">
        <v>0</v>
      </c>
      <c r="F107" s="101">
        <v>0</v>
      </c>
      <c r="G107" s="62">
        <v>0</v>
      </c>
      <c r="H107" s="105">
        <v>0</v>
      </c>
      <c r="I107" s="105">
        <v>0</v>
      </c>
      <c r="J107" s="105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265">
        <v>0</v>
      </c>
      <c r="R107" s="358">
        <f t="shared" si="2"/>
        <v>0</v>
      </c>
    </row>
    <row r="108" spans="1:43" s="30" customFormat="1" x14ac:dyDescent="0.3">
      <c r="A108" s="83">
        <v>32349</v>
      </c>
      <c r="B108" s="40" t="s">
        <v>101</v>
      </c>
      <c r="C108" s="111">
        <v>5500</v>
      </c>
      <c r="D108" s="62">
        <v>0</v>
      </c>
      <c r="E108" s="62">
        <v>0</v>
      </c>
      <c r="F108" s="101">
        <v>5500</v>
      </c>
      <c r="G108" s="62">
        <v>0</v>
      </c>
      <c r="H108" s="105">
        <v>0</v>
      </c>
      <c r="I108" s="105">
        <v>0</v>
      </c>
      <c r="J108" s="105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265">
        <v>0</v>
      </c>
      <c r="R108" s="358">
        <f t="shared" si="2"/>
        <v>5500</v>
      </c>
    </row>
    <row r="109" spans="1:43" s="35" customFormat="1" x14ac:dyDescent="0.3">
      <c r="A109" s="81">
        <v>3235</v>
      </c>
      <c r="B109" s="36" t="s">
        <v>59</v>
      </c>
      <c r="C109" s="110">
        <v>16900</v>
      </c>
      <c r="D109" s="60">
        <v>0</v>
      </c>
      <c r="E109" s="60">
        <v>0</v>
      </c>
      <c r="F109" s="100">
        <f>F110</f>
        <v>9600</v>
      </c>
      <c r="G109" s="60">
        <v>0</v>
      </c>
      <c r="H109" s="104">
        <f>H110+H111+H112+H113+H114</f>
        <v>7300</v>
      </c>
      <c r="I109" s="104">
        <v>0</v>
      </c>
      <c r="J109" s="104">
        <v>0</v>
      </c>
      <c r="K109" s="60">
        <v>0</v>
      </c>
      <c r="L109" s="60">
        <v>0</v>
      </c>
      <c r="M109" s="60">
        <v>0</v>
      </c>
      <c r="N109" s="60">
        <v>0</v>
      </c>
      <c r="O109" s="60">
        <v>0</v>
      </c>
      <c r="P109" s="60">
        <v>0</v>
      </c>
      <c r="Q109" s="263">
        <v>0</v>
      </c>
      <c r="R109" s="358">
        <f t="shared" si="2"/>
        <v>16900</v>
      </c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</row>
    <row r="110" spans="1:43" x14ac:dyDescent="0.3">
      <c r="A110" s="82">
        <v>32352</v>
      </c>
      <c r="B110" s="38" t="s">
        <v>102</v>
      </c>
      <c r="C110" s="111">
        <v>10100</v>
      </c>
      <c r="D110" s="63">
        <v>0</v>
      </c>
      <c r="E110" s="63">
        <v>0</v>
      </c>
      <c r="F110" s="63">
        <v>9600</v>
      </c>
      <c r="G110" s="63">
        <v>0</v>
      </c>
      <c r="H110" s="105">
        <v>500</v>
      </c>
      <c r="I110" s="105">
        <v>0</v>
      </c>
      <c r="J110" s="105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63">
        <v>0</v>
      </c>
      <c r="Q110" s="254">
        <v>0</v>
      </c>
      <c r="R110" s="358">
        <f t="shared" si="2"/>
        <v>10100</v>
      </c>
    </row>
    <row r="111" spans="1:43" x14ac:dyDescent="0.3">
      <c r="A111" s="82">
        <v>32353</v>
      </c>
      <c r="B111" s="38" t="s">
        <v>103</v>
      </c>
      <c r="C111" s="111">
        <v>2000</v>
      </c>
      <c r="D111" s="63">
        <v>0</v>
      </c>
      <c r="E111" s="63">
        <v>0</v>
      </c>
      <c r="F111" s="63">
        <v>0</v>
      </c>
      <c r="G111" s="63">
        <v>0</v>
      </c>
      <c r="H111" s="105">
        <v>2000</v>
      </c>
      <c r="I111" s="105">
        <v>0</v>
      </c>
      <c r="J111" s="105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63">
        <v>0</v>
      </c>
      <c r="Q111" s="254">
        <v>0</v>
      </c>
      <c r="R111" s="358">
        <f t="shared" si="2"/>
        <v>2000</v>
      </c>
    </row>
    <row r="112" spans="1:43" x14ac:dyDescent="0.3">
      <c r="A112" s="82">
        <v>32354</v>
      </c>
      <c r="B112" s="38" t="s">
        <v>153</v>
      </c>
      <c r="C112" s="111">
        <v>400</v>
      </c>
      <c r="D112" s="63">
        <v>0</v>
      </c>
      <c r="E112" s="63">
        <v>0</v>
      </c>
      <c r="F112" s="63">
        <v>0</v>
      </c>
      <c r="G112" s="63">
        <v>0</v>
      </c>
      <c r="H112" s="105">
        <v>400</v>
      </c>
      <c r="I112" s="105">
        <v>0</v>
      </c>
      <c r="J112" s="105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254">
        <v>0</v>
      </c>
      <c r="R112" s="358">
        <f t="shared" si="2"/>
        <v>400</v>
      </c>
    </row>
    <row r="113" spans="1:43" ht="33.75" customHeight="1" x14ac:dyDescent="0.3">
      <c r="A113" s="82">
        <v>32355</v>
      </c>
      <c r="B113" s="39" t="s">
        <v>135</v>
      </c>
      <c r="C113" s="111">
        <v>3500</v>
      </c>
      <c r="D113" s="63">
        <v>0</v>
      </c>
      <c r="E113" s="63">
        <v>0</v>
      </c>
      <c r="F113" s="63">
        <v>0</v>
      </c>
      <c r="G113" s="63">
        <v>0</v>
      </c>
      <c r="H113" s="105">
        <v>3500</v>
      </c>
      <c r="I113" s="105">
        <v>0</v>
      </c>
      <c r="J113" s="105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254">
        <v>0</v>
      </c>
      <c r="R113" s="358">
        <f t="shared" si="2"/>
        <v>3500</v>
      </c>
    </row>
    <row r="114" spans="1:43" x14ac:dyDescent="0.3">
      <c r="A114" s="82">
        <v>32359</v>
      </c>
      <c r="B114" s="38" t="s">
        <v>131</v>
      </c>
      <c r="C114" s="111">
        <v>900</v>
      </c>
      <c r="D114" s="63">
        <v>0</v>
      </c>
      <c r="E114" s="63">
        <v>0</v>
      </c>
      <c r="F114" s="63">
        <v>0</v>
      </c>
      <c r="G114" s="63">
        <v>0</v>
      </c>
      <c r="H114" s="105">
        <v>900</v>
      </c>
      <c r="I114" s="105">
        <v>0</v>
      </c>
      <c r="J114" s="105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254">
        <v>0</v>
      </c>
      <c r="R114" s="358">
        <f t="shared" si="2"/>
        <v>900</v>
      </c>
    </row>
    <row r="115" spans="1:43" s="35" customFormat="1" x14ac:dyDescent="0.3">
      <c r="A115" s="81">
        <v>3236</v>
      </c>
      <c r="B115" s="36" t="s">
        <v>39</v>
      </c>
      <c r="C115" s="110">
        <v>6650</v>
      </c>
      <c r="D115" s="60">
        <f>D116</f>
        <v>5300</v>
      </c>
      <c r="E115" s="60">
        <v>0</v>
      </c>
      <c r="F115" s="60">
        <v>0</v>
      </c>
      <c r="G115" s="60">
        <v>0</v>
      </c>
      <c r="H115" s="104">
        <f>H116+H117</f>
        <v>1350</v>
      </c>
      <c r="I115" s="104">
        <v>0</v>
      </c>
      <c r="J115" s="104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263">
        <v>0</v>
      </c>
      <c r="R115" s="358">
        <f t="shared" si="2"/>
        <v>6650</v>
      </c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</row>
    <row r="116" spans="1:43" x14ac:dyDescent="0.3">
      <c r="A116" s="82">
        <v>32361</v>
      </c>
      <c r="B116" s="38" t="s">
        <v>104</v>
      </c>
      <c r="C116" s="111">
        <v>6400</v>
      </c>
      <c r="D116" s="63">
        <v>5300</v>
      </c>
      <c r="E116" s="63">
        <v>0</v>
      </c>
      <c r="F116" s="63">
        <v>0</v>
      </c>
      <c r="G116" s="63">
        <v>0</v>
      </c>
      <c r="H116" s="105">
        <v>1100</v>
      </c>
      <c r="I116" s="105">
        <v>0</v>
      </c>
      <c r="J116" s="105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254">
        <v>0</v>
      </c>
      <c r="R116" s="358">
        <f t="shared" si="2"/>
        <v>6400</v>
      </c>
    </row>
    <row r="117" spans="1:43" x14ac:dyDescent="0.3">
      <c r="A117" s="166">
        <v>32363</v>
      </c>
      <c r="B117" s="167" t="s">
        <v>189</v>
      </c>
      <c r="C117" s="111">
        <v>250</v>
      </c>
      <c r="D117" s="63">
        <v>0</v>
      </c>
      <c r="E117" s="63">
        <v>0</v>
      </c>
      <c r="F117" s="63">
        <v>0</v>
      </c>
      <c r="G117" s="63">
        <v>0</v>
      </c>
      <c r="H117" s="105">
        <v>250</v>
      </c>
      <c r="I117" s="105">
        <v>0</v>
      </c>
      <c r="J117" s="105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254">
        <v>0</v>
      </c>
      <c r="R117" s="358">
        <f t="shared" si="2"/>
        <v>250</v>
      </c>
    </row>
    <row r="118" spans="1:43" s="35" customFormat="1" x14ac:dyDescent="0.3">
      <c r="A118" s="81">
        <v>3237</v>
      </c>
      <c r="B118" s="36" t="s">
        <v>40</v>
      </c>
      <c r="C118" s="110">
        <v>25400</v>
      </c>
      <c r="D118" s="60">
        <f>D119+D120</f>
        <v>6500</v>
      </c>
      <c r="E118" s="60">
        <v>0</v>
      </c>
      <c r="F118" s="60">
        <f>F123</f>
        <v>0</v>
      </c>
      <c r="G118" s="60">
        <v>0</v>
      </c>
      <c r="H118" s="104">
        <f>H119+H120+H121+H122+H123</f>
        <v>6900</v>
      </c>
      <c r="I118" s="104">
        <v>0</v>
      </c>
      <c r="J118" s="104">
        <v>0</v>
      </c>
      <c r="K118" s="60">
        <v>0</v>
      </c>
      <c r="L118" s="102">
        <f>L120</f>
        <v>12000</v>
      </c>
      <c r="M118" s="60">
        <v>0</v>
      </c>
      <c r="N118" s="60">
        <v>0</v>
      </c>
      <c r="O118" s="60">
        <v>0</v>
      </c>
      <c r="P118" s="60">
        <v>0</v>
      </c>
      <c r="Q118" s="263">
        <v>0</v>
      </c>
      <c r="R118" s="358">
        <f t="shared" ref="R118:R149" si="3">SUM(D118:Q118)</f>
        <v>25400</v>
      </c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</row>
    <row r="119" spans="1:43" x14ac:dyDescent="0.3">
      <c r="A119" s="82">
        <v>32371</v>
      </c>
      <c r="B119" s="38" t="s">
        <v>105</v>
      </c>
      <c r="C119" s="111">
        <v>2500</v>
      </c>
      <c r="D119" s="63">
        <v>1500</v>
      </c>
      <c r="E119" s="63">
        <v>0</v>
      </c>
      <c r="F119" s="63">
        <v>0</v>
      </c>
      <c r="G119" s="63">
        <v>0</v>
      </c>
      <c r="H119" s="105">
        <v>1000</v>
      </c>
      <c r="I119" s="105">
        <v>0</v>
      </c>
      <c r="J119" s="105">
        <v>0</v>
      </c>
      <c r="K119" s="63">
        <v>0</v>
      </c>
      <c r="L119" s="56">
        <v>0</v>
      </c>
      <c r="M119" s="63">
        <v>0</v>
      </c>
      <c r="N119" s="63">
        <v>0</v>
      </c>
      <c r="O119" s="63">
        <v>0</v>
      </c>
      <c r="P119" s="63">
        <v>0</v>
      </c>
      <c r="Q119" s="254">
        <v>0</v>
      </c>
      <c r="R119" s="358">
        <f t="shared" si="3"/>
        <v>2500</v>
      </c>
    </row>
    <row r="120" spans="1:43" x14ac:dyDescent="0.3">
      <c r="A120" s="82">
        <v>32372</v>
      </c>
      <c r="B120" s="38" t="s">
        <v>106</v>
      </c>
      <c r="C120" s="111">
        <v>21000</v>
      </c>
      <c r="D120" s="63">
        <v>5000</v>
      </c>
      <c r="E120" s="63">
        <v>0</v>
      </c>
      <c r="F120" s="63">
        <v>0</v>
      </c>
      <c r="G120" s="63">
        <v>0</v>
      </c>
      <c r="H120" s="105">
        <v>4000</v>
      </c>
      <c r="I120" s="105">
        <v>0</v>
      </c>
      <c r="J120" s="105">
        <v>0</v>
      </c>
      <c r="K120" s="63">
        <v>0</v>
      </c>
      <c r="L120" s="56">
        <v>12000</v>
      </c>
      <c r="M120" s="63">
        <v>0</v>
      </c>
      <c r="N120" s="63">
        <v>0</v>
      </c>
      <c r="O120" s="63">
        <v>0</v>
      </c>
      <c r="P120" s="63">
        <v>0</v>
      </c>
      <c r="Q120" s="254">
        <v>0</v>
      </c>
      <c r="R120" s="358">
        <f t="shared" si="3"/>
        <v>21000</v>
      </c>
    </row>
    <row r="121" spans="1:43" x14ac:dyDescent="0.3">
      <c r="A121" s="82">
        <v>32373</v>
      </c>
      <c r="B121" s="38" t="s">
        <v>107</v>
      </c>
      <c r="C121" s="111">
        <v>100</v>
      </c>
      <c r="D121" s="63">
        <v>0</v>
      </c>
      <c r="E121" s="63">
        <v>0</v>
      </c>
      <c r="F121" s="63">
        <v>0</v>
      </c>
      <c r="G121" s="63">
        <v>0</v>
      </c>
      <c r="H121" s="105">
        <v>100</v>
      </c>
      <c r="I121" s="105">
        <v>0</v>
      </c>
      <c r="J121" s="105">
        <v>0</v>
      </c>
      <c r="K121" s="63">
        <v>0</v>
      </c>
      <c r="L121" s="56">
        <v>0</v>
      </c>
      <c r="M121" s="63">
        <v>0</v>
      </c>
      <c r="N121" s="63">
        <v>0</v>
      </c>
      <c r="O121" s="63">
        <v>0</v>
      </c>
      <c r="P121" s="63">
        <v>0</v>
      </c>
      <c r="Q121" s="254">
        <v>0</v>
      </c>
      <c r="R121" s="358">
        <f t="shared" si="3"/>
        <v>100</v>
      </c>
    </row>
    <row r="122" spans="1:43" x14ac:dyDescent="0.3">
      <c r="A122" s="82">
        <v>32377</v>
      </c>
      <c r="B122" s="38" t="s">
        <v>152</v>
      </c>
      <c r="C122" s="111">
        <v>1000</v>
      </c>
      <c r="D122" s="63">
        <v>0</v>
      </c>
      <c r="E122" s="63">
        <v>0</v>
      </c>
      <c r="F122" s="63">
        <v>0</v>
      </c>
      <c r="G122" s="63">
        <v>0</v>
      </c>
      <c r="H122" s="105">
        <v>1000</v>
      </c>
      <c r="I122" s="105">
        <v>0</v>
      </c>
      <c r="J122" s="105">
        <v>0</v>
      </c>
      <c r="K122" s="63">
        <v>0</v>
      </c>
      <c r="L122" s="56">
        <v>0</v>
      </c>
      <c r="M122" s="63">
        <v>0</v>
      </c>
      <c r="N122" s="63">
        <v>0</v>
      </c>
      <c r="O122" s="63">
        <v>0</v>
      </c>
      <c r="P122" s="63">
        <v>0</v>
      </c>
      <c r="Q122" s="254">
        <v>0</v>
      </c>
      <c r="R122" s="358">
        <f t="shared" si="3"/>
        <v>1000</v>
      </c>
    </row>
    <row r="123" spans="1:43" ht="19.5" customHeight="1" x14ac:dyDescent="0.3">
      <c r="A123" s="82">
        <v>32379</v>
      </c>
      <c r="B123" s="38" t="s">
        <v>108</v>
      </c>
      <c r="C123" s="111">
        <v>800</v>
      </c>
      <c r="D123" s="63">
        <v>0</v>
      </c>
      <c r="E123" s="63">
        <v>0</v>
      </c>
      <c r="F123" s="63">
        <v>0</v>
      </c>
      <c r="G123" s="63">
        <v>0</v>
      </c>
      <c r="H123" s="105">
        <v>800</v>
      </c>
      <c r="I123" s="105">
        <v>0</v>
      </c>
      <c r="J123" s="105">
        <v>0</v>
      </c>
      <c r="K123" s="63">
        <v>0</v>
      </c>
      <c r="L123" s="56">
        <v>0</v>
      </c>
      <c r="M123" s="63">
        <v>0</v>
      </c>
      <c r="N123" s="63">
        <v>0</v>
      </c>
      <c r="O123" s="63">
        <v>0</v>
      </c>
      <c r="P123" s="63">
        <v>0</v>
      </c>
      <c r="Q123" s="254">
        <v>0</v>
      </c>
      <c r="R123" s="358">
        <f t="shared" si="3"/>
        <v>800</v>
      </c>
    </row>
    <row r="124" spans="1:43" s="35" customFormat="1" x14ac:dyDescent="0.3">
      <c r="A124" s="81">
        <v>3238</v>
      </c>
      <c r="B124" s="36" t="s">
        <v>41</v>
      </c>
      <c r="C124" s="110">
        <v>9000</v>
      </c>
      <c r="D124" s="60">
        <f>D127</f>
        <v>6000</v>
      </c>
      <c r="E124" s="60">
        <v>0</v>
      </c>
      <c r="F124" s="60">
        <v>0</v>
      </c>
      <c r="G124" s="60">
        <v>0</v>
      </c>
      <c r="H124" s="104">
        <v>0</v>
      </c>
      <c r="I124" s="104">
        <f>I126</f>
        <v>3000</v>
      </c>
      <c r="J124" s="104">
        <v>0</v>
      </c>
      <c r="K124" s="60">
        <v>0</v>
      </c>
      <c r="L124" s="102">
        <v>0</v>
      </c>
      <c r="M124" s="60">
        <v>0</v>
      </c>
      <c r="N124" s="60">
        <v>0</v>
      </c>
      <c r="O124" s="60">
        <v>0</v>
      </c>
      <c r="P124" s="60">
        <v>0</v>
      </c>
      <c r="Q124" s="263">
        <v>0</v>
      </c>
      <c r="R124" s="358">
        <f t="shared" si="3"/>
        <v>9000</v>
      </c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</row>
    <row r="125" spans="1:43" s="30" customFormat="1" x14ac:dyDescent="0.3">
      <c r="A125" s="83">
        <v>32381</v>
      </c>
      <c r="B125" s="40" t="s">
        <v>130</v>
      </c>
      <c r="C125" s="111">
        <v>0</v>
      </c>
      <c r="D125" s="62">
        <v>0</v>
      </c>
      <c r="E125" s="62">
        <v>0</v>
      </c>
      <c r="F125" s="62">
        <v>0</v>
      </c>
      <c r="G125" s="62">
        <v>0</v>
      </c>
      <c r="H125" s="105">
        <v>0</v>
      </c>
      <c r="I125" s="105">
        <v>0</v>
      </c>
      <c r="J125" s="105">
        <v>0</v>
      </c>
      <c r="K125" s="62">
        <v>0</v>
      </c>
      <c r="L125" s="113">
        <v>0</v>
      </c>
      <c r="M125" s="62">
        <v>0</v>
      </c>
      <c r="N125" s="62">
        <v>0</v>
      </c>
      <c r="O125" s="62">
        <v>0</v>
      </c>
      <c r="P125" s="62">
        <v>0</v>
      </c>
      <c r="Q125" s="265">
        <v>0</v>
      </c>
      <c r="R125" s="358">
        <f t="shared" si="3"/>
        <v>0</v>
      </c>
    </row>
    <row r="126" spans="1:43" x14ac:dyDescent="0.3">
      <c r="A126" s="82">
        <v>32382</v>
      </c>
      <c r="B126" s="38" t="s">
        <v>109</v>
      </c>
      <c r="C126" s="111">
        <v>3000</v>
      </c>
      <c r="D126" s="63">
        <v>0</v>
      </c>
      <c r="E126" s="63">
        <v>0</v>
      </c>
      <c r="F126" s="63">
        <v>0</v>
      </c>
      <c r="G126" s="63">
        <v>0</v>
      </c>
      <c r="H126" s="105">
        <v>0</v>
      </c>
      <c r="I126" s="105">
        <v>3000</v>
      </c>
      <c r="J126" s="105">
        <v>0</v>
      </c>
      <c r="K126" s="63">
        <v>0</v>
      </c>
      <c r="L126" s="56">
        <v>0</v>
      </c>
      <c r="M126" s="63">
        <v>0</v>
      </c>
      <c r="N126" s="63">
        <v>0</v>
      </c>
      <c r="O126" s="63">
        <v>0</v>
      </c>
      <c r="P126" s="63">
        <v>0</v>
      </c>
      <c r="Q126" s="254">
        <v>0</v>
      </c>
      <c r="R126" s="358">
        <f t="shared" si="3"/>
        <v>3000</v>
      </c>
    </row>
    <row r="127" spans="1:43" x14ac:dyDescent="0.3">
      <c r="A127" s="82">
        <v>32389</v>
      </c>
      <c r="B127" s="38" t="s">
        <v>110</v>
      </c>
      <c r="C127" s="111">
        <v>6000</v>
      </c>
      <c r="D127" s="63">
        <v>6000</v>
      </c>
      <c r="E127" s="63">
        <v>0</v>
      </c>
      <c r="F127" s="63">
        <v>0</v>
      </c>
      <c r="G127" s="63">
        <v>0</v>
      </c>
      <c r="H127" s="105">
        <v>0</v>
      </c>
      <c r="I127" s="105">
        <v>0</v>
      </c>
      <c r="J127" s="105">
        <v>0</v>
      </c>
      <c r="K127" s="63">
        <v>0</v>
      </c>
      <c r="L127" s="56">
        <v>0</v>
      </c>
      <c r="M127" s="63">
        <v>0</v>
      </c>
      <c r="N127" s="63">
        <v>0</v>
      </c>
      <c r="O127" s="63">
        <v>0</v>
      </c>
      <c r="P127" s="63">
        <v>0</v>
      </c>
      <c r="Q127" s="254">
        <v>0</v>
      </c>
      <c r="R127" s="358">
        <f t="shared" si="3"/>
        <v>6000</v>
      </c>
    </row>
    <row r="128" spans="1:43" s="35" customFormat="1" x14ac:dyDescent="0.3">
      <c r="A128" s="81">
        <v>3239</v>
      </c>
      <c r="B128" s="36" t="s">
        <v>42</v>
      </c>
      <c r="C128" s="110">
        <v>4050</v>
      </c>
      <c r="D128" s="60">
        <v>0</v>
      </c>
      <c r="E128" s="60">
        <v>0</v>
      </c>
      <c r="F128" s="60">
        <v>0</v>
      </c>
      <c r="G128" s="60">
        <v>0</v>
      </c>
      <c r="H128" s="104">
        <f>H129+H130+H131+H132+H133+H134</f>
        <v>4050</v>
      </c>
      <c r="I128" s="104">
        <f>I131</f>
        <v>0</v>
      </c>
      <c r="J128" s="104">
        <v>0</v>
      </c>
      <c r="K128" s="60">
        <v>0</v>
      </c>
      <c r="L128" s="100">
        <v>0</v>
      </c>
      <c r="M128" s="60">
        <v>0</v>
      </c>
      <c r="N128" s="60">
        <f>N129+N130</f>
        <v>0</v>
      </c>
      <c r="O128" s="60">
        <v>0</v>
      </c>
      <c r="P128" s="60">
        <v>0</v>
      </c>
      <c r="Q128" s="263">
        <v>0</v>
      </c>
      <c r="R128" s="358">
        <f t="shared" si="3"/>
        <v>4050</v>
      </c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</row>
    <row r="129" spans="1:43" ht="40.5" customHeight="1" x14ac:dyDescent="0.3">
      <c r="A129" s="82">
        <v>32391</v>
      </c>
      <c r="B129" s="39" t="s">
        <v>118</v>
      </c>
      <c r="C129" s="111">
        <v>2500</v>
      </c>
      <c r="D129" s="63">
        <v>0</v>
      </c>
      <c r="E129" s="63">
        <v>0</v>
      </c>
      <c r="F129" s="63">
        <v>0</v>
      </c>
      <c r="G129" s="63">
        <v>0</v>
      </c>
      <c r="H129" s="105">
        <v>2500</v>
      </c>
      <c r="I129" s="105">
        <v>0</v>
      </c>
      <c r="J129" s="105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254">
        <v>0</v>
      </c>
      <c r="R129" s="358">
        <f t="shared" si="3"/>
        <v>2500</v>
      </c>
    </row>
    <row r="130" spans="1:43" x14ac:dyDescent="0.3">
      <c r="A130" s="82">
        <v>32392</v>
      </c>
      <c r="B130" s="38" t="s">
        <v>111</v>
      </c>
      <c r="C130" s="111">
        <v>200</v>
      </c>
      <c r="D130" s="63">
        <v>0</v>
      </c>
      <c r="E130" s="63">
        <v>0</v>
      </c>
      <c r="F130" s="63">
        <v>0</v>
      </c>
      <c r="G130" s="63">
        <v>0</v>
      </c>
      <c r="H130" s="105">
        <v>200</v>
      </c>
      <c r="I130" s="105">
        <v>0</v>
      </c>
      <c r="J130" s="105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254">
        <v>0</v>
      </c>
      <c r="R130" s="358">
        <f t="shared" si="3"/>
        <v>200</v>
      </c>
    </row>
    <row r="131" spans="1:43" x14ac:dyDescent="0.3">
      <c r="A131" s="82">
        <v>32394</v>
      </c>
      <c r="B131" s="38" t="s">
        <v>129</v>
      </c>
      <c r="C131" s="111">
        <v>250</v>
      </c>
      <c r="D131" s="63">
        <v>0</v>
      </c>
      <c r="E131" s="63">
        <v>0</v>
      </c>
      <c r="F131" s="63">
        <v>0</v>
      </c>
      <c r="G131" s="63">
        <v>0</v>
      </c>
      <c r="H131" s="105">
        <v>250</v>
      </c>
      <c r="I131" s="105">
        <v>0</v>
      </c>
      <c r="J131" s="105">
        <v>0</v>
      </c>
      <c r="K131" s="63">
        <v>0</v>
      </c>
      <c r="L131" s="63">
        <v>0</v>
      </c>
      <c r="M131" s="63">
        <v>0</v>
      </c>
      <c r="N131" s="63">
        <v>0</v>
      </c>
      <c r="O131" s="63">
        <v>0</v>
      </c>
      <c r="P131" s="63">
        <v>0</v>
      </c>
      <c r="Q131" s="254">
        <v>0</v>
      </c>
      <c r="R131" s="358">
        <f t="shared" si="3"/>
        <v>250</v>
      </c>
    </row>
    <row r="132" spans="1:43" x14ac:dyDescent="0.3">
      <c r="A132" s="82">
        <v>32395</v>
      </c>
      <c r="B132" s="38" t="s">
        <v>136</v>
      </c>
      <c r="C132" s="111">
        <v>100</v>
      </c>
      <c r="D132" s="63">
        <v>0</v>
      </c>
      <c r="E132" s="63">
        <v>0</v>
      </c>
      <c r="F132" s="63">
        <v>0</v>
      </c>
      <c r="G132" s="63">
        <v>0</v>
      </c>
      <c r="H132" s="105">
        <v>100</v>
      </c>
      <c r="I132" s="105">
        <v>0</v>
      </c>
      <c r="J132" s="105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63">
        <v>0</v>
      </c>
      <c r="Q132" s="254">
        <v>0</v>
      </c>
      <c r="R132" s="358">
        <f t="shared" si="3"/>
        <v>100</v>
      </c>
    </row>
    <row r="133" spans="1:43" x14ac:dyDescent="0.3">
      <c r="A133" s="82">
        <v>32396</v>
      </c>
      <c r="B133" s="38" t="s">
        <v>112</v>
      </c>
      <c r="C133" s="111">
        <v>100</v>
      </c>
      <c r="D133" s="63">
        <v>0</v>
      </c>
      <c r="E133" s="63">
        <v>0</v>
      </c>
      <c r="F133" s="63">
        <v>0</v>
      </c>
      <c r="G133" s="63">
        <v>0</v>
      </c>
      <c r="H133" s="105">
        <v>100</v>
      </c>
      <c r="I133" s="105">
        <v>0</v>
      </c>
      <c r="J133" s="105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254">
        <v>0</v>
      </c>
      <c r="R133" s="358">
        <f t="shared" si="3"/>
        <v>100</v>
      </c>
    </row>
    <row r="134" spans="1:43" ht="19.5" thickBot="1" x14ac:dyDescent="0.35">
      <c r="A134" s="80">
        <v>32399</v>
      </c>
      <c r="B134" s="34" t="s">
        <v>113</v>
      </c>
      <c r="C134" s="109">
        <v>900</v>
      </c>
      <c r="D134" s="64">
        <v>0</v>
      </c>
      <c r="E134" s="64">
        <v>0</v>
      </c>
      <c r="F134" s="64">
        <v>0</v>
      </c>
      <c r="G134" s="64">
        <v>0</v>
      </c>
      <c r="H134" s="107">
        <v>900</v>
      </c>
      <c r="I134" s="107">
        <v>0</v>
      </c>
      <c r="J134" s="107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255">
        <v>0</v>
      </c>
      <c r="R134" s="358">
        <f t="shared" si="3"/>
        <v>900</v>
      </c>
    </row>
    <row r="135" spans="1:43" s="31" customFormat="1" ht="19.5" thickBot="1" x14ac:dyDescent="0.35">
      <c r="A135" s="65">
        <v>324</v>
      </c>
      <c r="B135" s="66" t="s">
        <v>25</v>
      </c>
      <c r="C135" s="161">
        <v>1100</v>
      </c>
      <c r="D135" s="67">
        <v>0</v>
      </c>
      <c r="E135" s="67">
        <v>0</v>
      </c>
      <c r="F135" s="67">
        <v>0</v>
      </c>
      <c r="G135" s="67">
        <v>0</v>
      </c>
      <c r="H135" s="162">
        <f>H136</f>
        <v>1100</v>
      </c>
      <c r="I135" s="162">
        <v>0</v>
      </c>
      <c r="J135" s="162">
        <v>0</v>
      </c>
      <c r="K135" s="67">
        <v>0</v>
      </c>
      <c r="L135" s="103">
        <v>0</v>
      </c>
      <c r="M135" s="67">
        <v>0</v>
      </c>
      <c r="N135" s="67">
        <f>N136</f>
        <v>0</v>
      </c>
      <c r="O135" s="67">
        <v>0</v>
      </c>
      <c r="P135" s="67">
        <v>0</v>
      </c>
      <c r="Q135" s="252">
        <v>0</v>
      </c>
      <c r="R135" s="360">
        <f t="shared" si="3"/>
        <v>1100</v>
      </c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</row>
    <row r="136" spans="1:43" s="35" customFormat="1" x14ac:dyDescent="0.3">
      <c r="A136" s="187">
        <v>3241</v>
      </c>
      <c r="B136" s="200" t="s">
        <v>25</v>
      </c>
      <c r="C136" s="189">
        <v>1100</v>
      </c>
      <c r="D136" s="198">
        <v>0</v>
      </c>
      <c r="E136" s="198">
        <v>0</v>
      </c>
      <c r="F136" s="198">
        <v>0</v>
      </c>
      <c r="G136" s="198">
        <v>0</v>
      </c>
      <c r="H136" s="193">
        <f>H137+H138</f>
        <v>1100</v>
      </c>
      <c r="I136" s="193">
        <v>0</v>
      </c>
      <c r="J136" s="193">
        <v>0</v>
      </c>
      <c r="K136" s="198">
        <v>0</v>
      </c>
      <c r="L136" s="197">
        <v>0</v>
      </c>
      <c r="M136" s="198">
        <v>0</v>
      </c>
      <c r="N136" s="198">
        <f>N138</f>
        <v>0</v>
      </c>
      <c r="O136" s="198">
        <v>0</v>
      </c>
      <c r="P136" s="198">
        <v>0</v>
      </c>
      <c r="Q136" s="264">
        <v>0</v>
      </c>
      <c r="R136" s="358">
        <f t="shared" si="3"/>
        <v>1100</v>
      </c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</row>
    <row r="137" spans="1:43" x14ac:dyDescent="0.3">
      <c r="A137" s="82">
        <v>32411</v>
      </c>
      <c r="B137" s="38" t="s">
        <v>119</v>
      </c>
      <c r="C137" s="111">
        <v>300</v>
      </c>
      <c r="D137" s="63">
        <v>0</v>
      </c>
      <c r="E137" s="63">
        <v>0</v>
      </c>
      <c r="F137" s="63">
        <v>0</v>
      </c>
      <c r="G137" s="63">
        <v>0</v>
      </c>
      <c r="H137" s="105">
        <v>300</v>
      </c>
      <c r="I137" s="105">
        <v>0</v>
      </c>
      <c r="J137" s="105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254">
        <v>0</v>
      </c>
      <c r="R137" s="358">
        <f t="shared" si="3"/>
        <v>300</v>
      </c>
    </row>
    <row r="138" spans="1:43" ht="19.5" thickBot="1" x14ac:dyDescent="0.35">
      <c r="A138" s="80">
        <v>32412</v>
      </c>
      <c r="B138" s="34" t="s">
        <v>128</v>
      </c>
      <c r="C138" s="109">
        <v>800</v>
      </c>
      <c r="D138" s="64">
        <v>0</v>
      </c>
      <c r="E138" s="64">
        <v>0</v>
      </c>
      <c r="F138" s="64">
        <v>0</v>
      </c>
      <c r="G138" s="64">
        <v>0</v>
      </c>
      <c r="H138" s="107">
        <v>800</v>
      </c>
      <c r="I138" s="107">
        <v>0</v>
      </c>
      <c r="J138" s="107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255">
        <v>0</v>
      </c>
      <c r="R138" s="358">
        <f t="shared" si="3"/>
        <v>800</v>
      </c>
    </row>
    <row r="139" spans="1:43" s="31" customFormat="1" ht="37.5" thickBot="1" x14ac:dyDescent="0.35">
      <c r="A139" s="65">
        <v>329</v>
      </c>
      <c r="B139" s="194" t="s">
        <v>2</v>
      </c>
      <c r="C139" s="161">
        <v>12900</v>
      </c>
      <c r="D139" s="67">
        <v>0</v>
      </c>
      <c r="E139" s="67">
        <v>0</v>
      </c>
      <c r="F139" s="67">
        <v>0</v>
      </c>
      <c r="G139" s="67">
        <v>0</v>
      </c>
      <c r="H139" s="162">
        <f>H140+H144+H146+H148+H153+H155</f>
        <v>6900</v>
      </c>
      <c r="I139" s="162">
        <f>I140</f>
        <v>0</v>
      </c>
      <c r="J139" s="162">
        <v>0</v>
      </c>
      <c r="K139" s="67">
        <v>0</v>
      </c>
      <c r="L139" s="103">
        <f>L148</f>
        <v>6000</v>
      </c>
      <c r="M139" s="67">
        <v>0</v>
      </c>
      <c r="N139" s="67">
        <f>N144+N155</f>
        <v>0</v>
      </c>
      <c r="O139" s="67">
        <v>0</v>
      </c>
      <c r="P139" s="67">
        <v>0</v>
      </c>
      <c r="Q139" s="252">
        <v>0</v>
      </c>
      <c r="R139" s="360">
        <f t="shared" si="3"/>
        <v>12900</v>
      </c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</row>
    <row r="140" spans="1:43" s="43" customFormat="1" x14ac:dyDescent="0.3">
      <c r="A140" s="187">
        <v>3292</v>
      </c>
      <c r="B140" s="188" t="s">
        <v>52</v>
      </c>
      <c r="C140" s="189">
        <v>2300</v>
      </c>
      <c r="D140" s="198">
        <v>0</v>
      </c>
      <c r="E140" s="198">
        <v>0</v>
      </c>
      <c r="F140" s="198">
        <v>0</v>
      </c>
      <c r="G140" s="198">
        <v>0</v>
      </c>
      <c r="H140" s="193">
        <f>H141+H142</f>
        <v>2300</v>
      </c>
      <c r="I140" s="193">
        <f>I141</f>
        <v>0</v>
      </c>
      <c r="J140" s="193">
        <v>0</v>
      </c>
      <c r="K140" s="198">
        <v>0</v>
      </c>
      <c r="L140" s="197">
        <v>0</v>
      </c>
      <c r="M140" s="198">
        <v>0</v>
      </c>
      <c r="N140" s="198">
        <v>0</v>
      </c>
      <c r="O140" s="198">
        <v>0</v>
      </c>
      <c r="P140" s="198">
        <v>0</v>
      </c>
      <c r="Q140" s="264">
        <v>0</v>
      </c>
      <c r="R140" s="360">
        <f t="shared" si="3"/>
        <v>2300</v>
      </c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</row>
    <row r="141" spans="1:43" s="32" customFormat="1" ht="36.75" x14ac:dyDescent="0.3">
      <c r="A141" s="83">
        <v>32921</v>
      </c>
      <c r="B141" s="41" t="s">
        <v>126</v>
      </c>
      <c r="C141" s="111">
        <v>900</v>
      </c>
      <c r="D141" s="62">
        <v>0</v>
      </c>
      <c r="E141" s="62">
        <v>0</v>
      </c>
      <c r="F141" s="62">
        <v>0</v>
      </c>
      <c r="G141" s="62">
        <v>0</v>
      </c>
      <c r="H141" s="105">
        <v>900</v>
      </c>
      <c r="I141" s="105">
        <v>0</v>
      </c>
      <c r="J141" s="105">
        <v>0</v>
      </c>
      <c r="K141" s="62">
        <v>0</v>
      </c>
      <c r="L141" s="101">
        <v>0</v>
      </c>
      <c r="M141" s="62">
        <v>0</v>
      </c>
      <c r="N141" s="62">
        <v>0</v>
      </c>
      <c r="O141" s="62">
        <v>0</v>
      </c>
      <c r="P141" s="62">
        <v>0</v>
      </c>
      <c r="Q141" s="265">
        <v>0</v>
      </c>
      <c r="R141" s="360">
        <f t="shared" si="3"/>
        <v>900</v>
      </c>
    </row>
    <row r="142" spans="1:43" s="32" customFormat="1" ht="36.75" x14ac:dyDescent="0.3">
      <c r="A142" s="83">
        <v>32922</v>
      </c>
      <c r="B142" s="41" t="s">
        <v>127</v>
      </c>
      <c r="C142" s="111">
        <v>1400</v>
      </c>
      <c r="D142" s="62">
        <v>0</v>
      </c>
      <c r="E142" s="62">
        <v>0</v>
      </c>
      <c r="F142" s="62">
        <v>0</v>
      </c>
      <c r="G142" s="62">
        <v>0</v>
      </c>
      <c r="H142" s="105">
        <v>1400</v>
      </c>
      <c r="I142" s="105">
        <v>0</v>
      </c>
      <c r="J142" s="105">
        <v>0</v>
      </c>
      <c r="K142" s="62">
        <v>0</v>
      </c>
      <c r="L142" s="101">
        <v>0</v>
      </c>
      <c r="M142" s="62">
        <v>0</v>
      </c>
      <c r="N142" s="62">
        <v>0</v>
      </c>
      <c r="O142" s="62">
        <v>0</v>
      </c>
      <c r="P142" s="62">
        <v>0</v>
      </c>
      <c r="Q142" s="265">
        <v>0</v>
      </c>
      <c r="R142" s="360">
        <f t="shared" si="3"/>
        <v>1400</v>
      </c>
    </row>
    <row r="143" spans="1:43" s="31" customFormat="1" ht="18" customHeight="1" x14ac:dyDescent="0.3">
      <c r="A143" s="89">
        <v>32923</v>
      </c>
      <c r="B143" s="86" t="s">
        <v>114</v>
      </c>
      <c r="C143" s="111">
        <v>0</v>
      </c>
      <c r="D143" s="87">
        <v>0</v>
      </c>
      <c r="E143" s="87">
        <v>0</v>
      </c>
      <c r="F143" s="87">
        <v>0</v>
      </c>
      <c r="G143" s="87">
        <v>0</v>
      </c>
      <c r="H143" s="105">
        <v>0</v>
      </c>
      <c r="I143" s="105">
        <v>0</v>
      </c>
      <c r="J143" s="105">
        <v>0</v>
      </c>
      <c r="K143" s="63">
        <v>0</v>
      </c>
      <c r="L143" s="87">
        <v>0</v>
      </c>
      <c r="M143" s="63">
        <v>0</v>
      </c>
      <c r="N143" s="63">
        <v>0</v>
      </c>
      <c r="O143" s="63">
        <v>0</v>
      </c>
      <c r="P143" s="63">
        <v>0</v>
      </c>
      <c r="Q143" s="254">
        <v>0</v>
      </c>
      <c r="R143" s="360">
        <f t="shared" si="3"/>
        <v>0</v>
      </c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</row>
    <row r="144" spans="1:43" s="43" customFormat="1" x14ac:dyDescent="0.3">
      <c r="A144" s="81">
        <v>3293</v>
      </c>
      <c r="B144" s="37" t="s">
        <v>43</v>
      </c>
      <c r="C144" s="110">
        <v>2500</v>
      </c>
      <c r="D144" s="60">
        <v>0</v>
      </c>
      <c r="E144" s="60">
        <v>0</v>
      </c>
      <c r="F144" s="60">
        <v>0</v>
      </c>
      <c r="G144" s="60">
        <v>0</v>
      </c>
      <c r="H144" s="104">
        <f>H145</f>
        <v>2500</v>
      </c>
      <c r="I144" s="104">
        <v>0</v>
      </c>
      <c r="J144" s="104">
        <v>0</v>
      </c>
      <c r="K144" s="60">
        <v>0</v>
      </c>
      <c r="L144" s="100">
        <v>0</v>
      </c>
      <c r="M144" s="60">
        <v>0</v>
      </c>
      <c r="N144" s="60">
        <f>N145</f>
        <v>0</v>
      </c>
      <c r="O144" s="60">
        <v>0</v>
      </c>
      <c r="P144" s="60">
        <v>0</v>
      </c>
      <c r="Q144" s="263">
        <v>0</v>
      </c>
      <c r="R144" s="360">
        <f t="shared" si="3"/>
        <v>2500</v>
      </c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</row>
    <row r="145" spans="1:43" s="31" customFormat="1" x14ac:dyDescent="0.3">
      <c r="A145" s="82">
        <v>32931</v>
      </c>
      <c r="B145" s="39" t="s">
        <v>43</v>
      </c>
      <c r="C145" s="111">
        <v>2500</v>
      </c>
      <c r="D145" s="63">
        <v>0</v>
      </c>
      <c r="E145" s="63">
        <v>0</v>
      </c>
      <c r="F145" s="63">
        <v>0</v>
      </c>
      <c r="G145" s="63">
        <v>0</v>
      </c>
      <c r="H145" s="105">
        <v>2500</v>
      </c>
      <c r="I145" s="105">
        <v>0</v>
      </c>
      <c r="J145" s="105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254">
        <v>0</v>
      </c>
      <c r="R145" s="360">
        <f t="shared" si="3"/>
        <v>2500</v>
      </c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</row>
    <row r="146" spans="1:43" s="35" customFormat="1" x14ac:dyDescent="0.3">
      <c r="A146" s="81">
        <v>3294</v>
      </c>
      <c r="B146" s="37" t="s">
        <v>44</v>
      </c>
      <c r="C146" s="110">
        <v>1000</v>
      </c>
      <c r="D146" s="60">
        <v>0</v>
      </c>
      <c r="E146" s="60">
        <v>0</v>
      </c>
      <c r="F146" s="60">
        <v>0</v>
      </c>
      <c r="G146" s="60">
        <v>0</v>
      </c>
      <c r="H146" s="104">
        <f>H147</f>
        <v>1000</v>
      </c>
      <c r="I146" s="104">
        <v>0</v>
      </c>
      <c r="J146" s="104">
        <v>0</v>
      </c>
      <c r="K146" s="60">
        <v>0</v>
      </c>
      <c r="L146" s="100">
        <v>0</v>
      </c>
      <c r="M146" s="60">
        <v>0</v>
      </c>
      <c r="N146" s="60">
        <v>0</v>
      </c>
      <c r="O146" s="60">
        <v>0</v>
      </c>
      <c r="P146" s="60">
        <v>0</v>
      </c>
      <c r="Q146" s="263">
        <v>0</v>
      </c>
      <c r="R146" s="358">
        <f t="shared" si="3"/>
        <v>1000</v>
      </c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</row>
    <row r="147" spans="1:43" x14ac:dyDescent="0.3">
      <c r="A147" s="82">
        <v>32941</v>
      </c>
      <c r="B147" s="39" t="s">
        <v>115</v>
      </c>
      <c r="C147" s="111">
        <v>1000</v>
      </c>
      <c r="D147" s="63">
        <v>0</v>
      </c>
      <c r="E147" s="63">
        <v>0</v>
      </c>
      <c r="F147" s="63">
        <v>0</v>
      </c>
      <c r="G147" s="63">
        <v>0</v>
      </c>
      <c r="H147" s="105">
        <v>1000</v>
      </c>
      <c r="I147" s="105">
        <v>0</v>
      </c>
      <c r="J147" s="105">
        <v>0</v>
      </c>
      <c r="K147" s="63">
        <v>0</v>
      </c>
      <c r="L147" s="63">
        <v>0</v>
      </c>
      <c r="M147" s="63">
        <v>0</v>
      </c>
      <c r="N147" s="63">
        <v>0</v>
      </c>
      <c r="O147" s="63">
        <v>0</v>
      </c>
      <c r="P147" s="63">
        <v>0</v>
      </c>
      <c r="Q147" s="254">
        <v>0</v>
      </c>
      <c r="R147" s="358">
        <f t="shared" si="3"/>
        <v>1000</v>
      </c>
    </row>
    <row r="148" spans="1:43" s="35" customFormat="1" x14ac:dyDescent="0.3">
      <c r="A148" s="81">
        <v>3295</v>
      </c>
      <c r="B148" s="44" t="s">
        <v>53</v>
      </c>
      <c r="C148" s="110">
        <v>6500</v>
      </c>
      <c r="D148" s="60">
        <v>0</v>
      </c>
      <c r="E148" s="60">
        <v>0</v>
      </c>
      <c r="F148" s="60">
        <v>0</v>
      </c>
      <c r="G148" s="60">
        <v>0</v>
      </c>
      <c r="H148" s="104">
        <f>H150+H152</f>
        <v>500</v>
      </c>
      <c r="I148" s="104">
        <v>0</v>
      </c>
      <c r="J148" s="104">
        <v>0</v>
      </c>
      <c r="K148" s="60">
        <v>0</v>
      </c>
      <c r="L148" s="100">
        <f>L151</f>
        <v>6000</v>
      </c>
      <c r="M148" s="60">
        <v>0</v>
      </c>
      <c r="N148" s="60">
        <v>0</v>
      </c>
      <c r="O148" s="60">
        <v>0</v>
      </c>
      <c r="P148" s="60">
        <v>0</v>
      </c>
      <c r="Q148" s="263">
        <v>0</v>
      </c>
      <c r="R148" s="358">
        <f t="shared" si="3"/>
        <v>6500</v>
      </c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</row>
    <row r="149" spans="1:43" s="30" customFormat="1" ht="17.25" customHeight="1" x14ac:dyDescent="0.3">
      <c r="A149" s="83">
        <v>32952</v>
      </c>
      <c r="B149" s="88" t="s">
        <v>155</v>
      </c>
      <c r="C149" s="111">
        <v>0</v>
      </c>
      <c r="D149" s="62">
        <v>0</v>
      </c>
      <c r="E149" s="62">
        <v>0</v>
      </c>
      <c r="F149" s="62">
        <v>0</v>
      </c>
      <c r="G149" s="62">
        <v>0</v>
      </c>
      <c r="H149" s="106">
        <v>0</v>
      </c>
      <c r="I149" s="106">
        <v>0</v>
      </c>
      <c r="J149" s="106">
        <v>0</v>
      </c>
      <c r="K149" s="62">
        <v>0</v>
      </c>
      <c r="L149" s="101">
        <v>0</v>
      </c>
      <c r="M149" s="62">
        <v>0</v>
      </c>
      <c r="N149" s="62">
        <v>0</v>
      </c>
      <c r="O149" s="62">
        <v>0</v>
      </c>
      <c r="P149" s="62">
        <v>0</v>
      </c>
      <c r="Q149" s="265">
        <v>0</v>
      </c>
      <c r="R149" s="358">
        <f t="shared" si="3"/>
        <v>0</v>
      </c>
    </row>
    <row r="150" spans="1:43" s="30" customFormat="1" x14ac:dyDescent="0.3">
      <c r="A150" s="83">
        <v>32953</v>
      </c>
      <c r="B150" s="88" t="s">
        <v>125</v>
      </c>
      <c r="C150" s="111">
        <v>250</v>
      </c>
      <c r="D150" s="62">
        <v>0</v>
      </c>
      <c r="E150" s="62">
        <v>0</v>
      </c>
      <c r="F150" s="62">
        <v>0</v>
      </c>
      <c r="G150" s="62">
        <v>0</v>
      </c>
      <c r="H150" s="105">
        <v>250</v>
      </c>
      <c r="I150" s="105">
        <v>0</v>
      </c>
      <c r="J150" s="105">
        <v>0</v>
      </c>
      <c r="K150" s="62">
        <v>0</v>
      </c>
      <c r="L150" s="101">
        <v>0</v>
      </c>
      <c r="M150" s="62">
        <v>0</v>
      </c>
      <c r="N150" s="62">
        <v>0</v>
      </c>
      <c r="O150" s="62">
        <v>0</v>
      </c>
      <c r="P150" s="62">
        <v>0</v>
      </c>
      <c r="Q150" s="265">
        <v>0</v>
      </c>
      <c r="R150" s="358">
        <f t="shared" ref="R150:R181" si="4">SUM(D150:Q150)</f>
        <v>250</v>
      </c>
    </row>
    <row r="151" spans="1:43" s="30" customFormat="1" x14ac:dyDescent="0.3">
      <c r="A151" s="83">
        <v>32955</v>
      </c>
      <c r="B151" s="88" t="s">
        <v>143</v>
      </c>
      <c r="C151" s="111">
        <v>6000</v>
      </c>
      <c r="D151" s="62">
        <v>0</v>
      </c>
      <c r="E151" s="62">
        <v>0</v>
      </c>
      <c r="F151" s="62">
        <v>0</v>
      </c>
      <c r="G151" s="62">
        <v>0</v>
      </c>
      <c r="H151" s="106">
        <v>0</v>
      </c>
      <c r="I151" s="106">
        <v>0</v>
      </c>
      <c r="J151" s="106">
        <v>0</v>
      </c>
      <c r="K151" s="62">
        <v>0</v>
      </c>
      <c r="L151" s="101">
        <v>6000</v>
      </c>
      <c r="M151" s="62">
        <v>0</v>
      </c>
      <c r="N151" s="62">
        <v>0</v>
      </c>
      <c r="O151" s="62">
        <v>0</v>
      </c>
      <c r="P151" s="62">
        <v>0</v>
      </c>
      <c r="Q151" s="265">
        <v>0</v>
      </c>
      <c r="R151" s="358">
        <f t="shared" si="4"/>
        <v>6000</v>
      </c>
    </row>
    <row r="152" spans="1:43" s="30" customFormat="1" x14ac:dyDescent="0.3">
      <c r="A152" s="83">
        <v>32959</v>
      </c>
      <c r="B152" s="88" t="s">
        <v>156</v>
      </c>
      <c r="C152" s="111">
        <v>250</v>
      </c>
      <c r="D152" s="62">
        <v>0</v>
      </c>
      <c r="E152" s="62">
        <v>0</v>
      </c>
      <c r="F152" s="62">
        <v>0</v>
      </c>
      <c r="G152" s="62">
        <v>0</v>
      </c>
      <c r="H152" s="106">
        <v>250</v>
      </c>
      <c r="I152" s="106">
        <v>0</v>
      </c>
      <c r="J152" s="106">
        <v>0</v>
      </c>
      <c r="K152" s="62">
        <v>0</v>
      </c>
      <c r="L152" s="101">
        <v>0</v>
      </c>
      <c r="M152" s="62">
        <v>0</v>
      </c>
      <c r="N152" s="62">
        <v>0</v>
      </c>
      <c r="O152" s="62">
        <v>0</v>
      </c>
      <c r="P152" s="62">
        <v>0</v>
      </c>
      <c r="Q152" s="265">
        <v>0</v>
      </c>
      <c r="R152" s="358">
        <f t="shared" si="4"/>
        <v>250</v>
      </c>
    </row>
    <row r="153" spans="1:43" s="35" customFormat="1" x14ac:dyDescent="0.3">
      <c r="A153" s="81">
        <v>3296</v>
      </c>
      <c r="B153" s="44" t="s">
        <v>157</v>
      </c>
      <c r="C153" s="110">
        <v>0</v>
      </c>
      <c r="D153" s="60">
        <v>0</v>
      </c>
      <c r="E153" s="60">
        <v>0</v>
      </c>
      <c r="F153" s="60">
        <v>0</v>
      </c>
      <c r="G153" s="60">
        <v>0</v>
      </c>
      <c r="H153" s="104">
        <v>0</v>
      </c>
      <c r="I153" s="104">
        <v>0</v>
      </c>
      <c r="J153" s="104">
        <v>0</v>
      </c>
      <c r="K153" s="60">
        <v>0</v>
      </c>
      <c r="L153" s="100">
        <v>0</v>
      </c>
      <c r="M153" s="60">
        <v>0</v>
      </c>
      <c r="N153" s="60">
        <v>0</v>
      </c>
      <c r="O153" s="60">
        <v>0</v>
      </c>
      <c r="P153" s="60">
        <v>0</v>
      </c>
      <c r="Q153" s="263">
        <v>0</v>
      </c>
      <c r="R153" s="358">
        <f t="shared" si="4"/>
        <v>0</v>
      </c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</row>
    <row r="154" spans="1:43" s="30" customFormat="1" ht="17.25" customHeight="1" x14ac:dyDescent="0.3">
      <c r="A154" s="83">
        <v>32961</v>
      </c>
      <c r="B154" s="88" t="s">
        <v>157</v>
      </c>
      <c r="C154" s="111">
        <v>0</v>
      </c>
      <c r="D154" s="62">
        <v>0</v>
      </c>
      <c r="E154" s="62">
        <v>0</v>
      </c>
      <c r="F154" s="62">
        <v>0</v>
      </c>
      <c r="G154" s="62">
        <v>0</v>
      </c>
      <c r="H154" s="106">
        <v>0</v>
      </c>
      <c r="I154" s="106">
        <v>0</v>
      </c>
      <c r="J154" s="106">
        <v>0</v>
      </c>
      <c r="K154" s="62">
        <v>0</v>
      </c>
      <c r="L154" s="101">
        <v>0</v>
      </c>
      <c r="M154" s="62">
        <v>0</v>
      </c>
      <c r="N154" s="62">
        <v>0</v>
      </c>
      <c r="O154" s="62">
        <v>0</v>
      </c>
      <c r="P154" s="62">
        <v>0</v>
      </c>
      <c r="Q154" s="265">
        <v>0</v>
      </c>
      <c r="R154" s="358">
        <f t="shared" si="4"/>
        <v>0</v>
      </c>
    </row>
    <row r="155" spans="1:43" s="35" customFormat="1" ht="36.75" x14ac:dyDescent="0.3">
      <c r="A155" s="81">
        <v>3299</v>
      </c>
      <c r="B155" s="37" t="s">
        <v>2</v>
      </c>
      <c r="C155" s="110">
        <v>600</v>
      </c>
      <c r="D155" s="60">
        <v>0</v>
      </c>
      <c r="E155" s="60">
        <v>0</v>
      </c>
      <c r="F155" s="60">
        <v>0</v>
      </c>
      <c r="G155" s="60">
        <v>0</v>
      </c>
      <c r="H155" s="104">
        <f>H156+H157</f>
        <v>600</v>
      </c>
      <c r="I155" s="104">
        <v>0</v>
      </c>
      <c r="J155" s="104">
        <v>0</v>
      </c>
      <c r="K155" s="60">
        <v>0</v>
      </c>
      <c r="L155" s="100">
        <v>0</v>
      </c>
      <c r="M155" s="60">
        <v>0</v>
      </c>
      <c r="N155" s="60">
        <f>N157</f>
        <v>0</v>
      </c>
      <c r="O155" s="60">
        <v>0</v>
      </c>
      <c r="P155" s="60">
        <v>0</v>
      </c>
      <c r="Q155" s="263">
        <v>0</v>
      </c>
      <c r="R155" s="358">
        <f t="shared" si="4"/>
        <v>600</v>
      </c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</row>
    <row r="156" spans="1:43" ht="36.75" customHeight="1" x14ac:dyDescent="0.3">
      <c r="A156" s="82">
        <v>32991</v>
      </c>
      <c r="B156" s="39" t="s">
        <v>117</v>
      </c>
      <c r="C156" s="111">
        <v>100</v>
      </c>
      <c r="D156" s="63">
        <v>0</v>
      </c>
      <c r="E156" s="63">
        <v>0</v>
      </c>
      <c r="F156" s="63">
        <v>0</v>
      </c>
      <c r="G156" s="63">
        <v>0</v>
      </c>
      <c r="H156" s="105">
        <v>100</v>
      </c>
      <c r="I156" s="105">
        <v>0</v>
      </c>
      <c r="J156" s="105">
        <v>0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254">
        <v>0</v>
      </c>
      <c r="R156" s="358">
        <f t="shared" si="4"/>
        <v>100</v>
      </c>
    </row>
    <row r="157" spans="1:43" ht="37.5" thickBot="1" x14ac:dyDescent="0.35">
      <c r="A157" s="80">
        <v>32999</v>
      </c>
      <c r="B157" s="195" t="s">
        <v>2</v>
      </c>
      <c r="C157" s="109">
        <v>500</v>
      </c>
      <c r="D157" s="64">
        <v>0</v>
      </c>
      <c r="E157" s="64">
        <v>0</v>
      </c>
      <c r="F157" s="64">
        <v>0</v>
      </c>
      <c r="G157" s="64">
        <v>0</v>
      </c>
      <c r="H157" s="107">
        <v>500</v>
      </c>
      <c r="I157" s="107">
        <v>0</v>
      </c>
      <c r="J157" s="107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255">
        <v>0</v>
      </c>
      <c r="R157" s="358">
        <f t="shared" si="4"/>
        <v>500</v>
      </c>
    </row>
    <row r="158" spans="1:43" ht="19.5" thickBot="1" x14ac:dyDescent="0.35">
      <c r="A158" s="65">
        <v>34</v>
      </c>
      <c r="B158" s="66" t="s">
        <v>5</v>
      </c>
      <c r="C158" s="161">
        <v>365</v>
      </c>
      <c r="D158" s="67">
        <v>0</v>
      </c>
      <c r="E158" s="67">
        <v>0</v>
      </c>
      <c r="F158" s="67">
        <v>0</v>
      </c>
      <c r="G158" s="67">
        <v>0</v>
      </c>
      <c r="H158" s="162">
        <f>H159</f>
        <v>365</v>
      </c>
      <c r="I158" s="162">
        <v>0</v>
      </c>
      <c r="J158" s="162">
        <v>0</v>
      </c>
      <c r="K158" s="67">
        <v>0</v>
      </c>
      <c r="L158" s="103">
        <v>0</v>
      </c>
      <c r="M158" s="67">
        <v>0</v>
      </c>
      <c r="N158" s="67">
        <v>0</v>
      </c>
      <c r="O158" s="67">
        <v>0</v>
      </c>
      <c r="P158" s="67">
        <v>0</v>
      </c>
      <c r="Q158" s="252">
        <v>0</v>
      </c>
      <c r="R158" s="358">
        <f t="shared" si="4"/>
        <v>365</v>
      </c>
    </row>
    <row r="159" spans="1:43" s="31" customFormat="1" ht="19.5" thickBot="1" x14ac:dyDescent="0.35">
      <c r="A159" s="65">
        <v>343</v>
      </c>
      <c r="B159" s="66" t="s">
        <v>6</v>
      </c>
      <c r="C159" s="161">
        <v>365</v>
      </c>
      <c r="D159" s="67">
        <v>0</v>
      </c>
      <c r="E159" s="67">
        <v>0</v>
      </c>
      <c r="F159" s="67">
        <v>0</v>
      </c>
      <c r="G159" s="67">
        <v>0</v>
      </c>
      <c r="H159" s="162">
        <f>H160+H163+H164</f>
        <v>365</v>
      </c>
      <c r="I159" s="162">
        <v>0</v>
      </c>
      <c r="J159" s="162">
        <v>0</v>
      </c>
      <c r="K159" s="67">
        <v>0</v>
      </c>
      <c r="L159" s="103">
        <v>0</v>
      </c>
      <c r="M159" s="67">
        <v>0</v>
      </c>
      <c r="N159" s="67">
        <v>0</v>
      </c>
      <c r="O159" s="67">
        <v>0</v>
      </c>
      <c r="P159" s="67">
        <v>0</v>
      </c>
      <c r="Q159" s="252">
        <v>0</v>
      </c>
      <c r="R159" s="360">
        <f t="shared" si="4"/>
        <v>365</v>
      </c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</row>
    <row r="160" spans="1:43" s="43" customFormat="1" x14ac:dyDescent="0.3">
      <c r="A160" s="187">
        <v>3431</v>
      </c>
      <c r="B160" s="200" t="s">
        <v>45</v>
      </c>
      <c r="C160" s="189">
        <v>300</v>
      </c>
      <c r="D160" s="198">
        <v>0</v>
      </c>
      <c r="E160" s="198">
        <v>0</v>
      </c>
      <c r="F160" s="198">
        <v>0</v>
      </c>
      <c r="G160" s="198">
        <v>0</v>
      </c>
      <c r="H160" s="193">
        <f>H161+H162</f>
        <v>300</v>
      </c>
      <c r="I160" s="193">
        <v>0</v>
      </c>
      <c r="J160" s="193">
        <v>0</v>
      </c>
      <c r="K160" s="198">
        <v>0</v>
      </c>
      <c r="L160" s="197">
        <v>0</v>
      </c>
      <c r="M160" s="198">
        <v>0</v>
      </c>
      <c r="N160" s="198">
        <v>0</v>
      </c>
      <c r="O160" s="198">
        <v>0</v>
      </c>
      <c r="P160" s="198">
        <v>0</v>
      </c>
      <c r="Q160" s="264">
        <v>0</v>
      </c>
      <c r="R160" s="360">
        <f t="shared" si="4"/>
        <v>300</v>
      </c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</row>
    <row r="161" spans="1:43" s="31" customFormat="1" x14ac:dyDescent="0.3">
      <c r="A161" s="82">
        <v>34311</v>
      </c>
      <c r="B161" s="38" t="s">
        <v>116</v>
      </c>
      <c r="C161" s="111">
        <v>150</v>
      </c>
      <c r="D161" s="63">
        <v>0</v>
      </c>
      <c r="E161" s="63">
        <v>0</v>
      </c>
      <c r="F161" s="63">
        <v>0</v>
      </c>
      <c r="G161" s="63">
        <v>0</v>
      </c>
      <c r="H161" s="105">
        <v>150</v>
      </c>
      <c r="I161" s="105">
        <v>0</v>
      </c>
      <c r="J161" s="105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254">
        <v>0</v>
      </c>
      <c r="R161" s="360">
        <f t="shared" si="4"/>
        <v>150</v>
      </c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</row>
    <row r="162" spans="1:43" s="31" customFormat="1" x14ac:dyDescent="0.3">
      <c r="A162" s="82">
        <v>34312</v>
      </c>
      <c r="B162" s="38" t="s">
        <v>150</v>
      </c>
      <c r="C162" s="111">
        <v>150</v>
      </c>
      <c r="D162" s="63">
        <v>0</v>
      </c>
      <c r="E162" s="63">
        <v>0</v>
      </c>
      <c r="F162" s="63">
        <v>0</v>
      </c>
      <c r="G162" s="63">
        <v>0</v>
      </c>
      <c r="H162" s="105">
        <v>150</v>
      </c>
      <c r="I162" s="105">
        <v>0</v>
      </c>
      <c r="J162" s="105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254">
        <v>0</v>
      </c>
      <c r="R162" s="360">
        <f t="shared" si="4"/>
        <v>150</v>
      </c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</row>
    <row r="163" spans="1:43" s="43" customFormat="1" x14ac:dyDescent="0.3">
      <c r="A163" s="81">
        <v>3432</v>
      </c>
      <c r="B163" s="36" t="s">
        <v>62</v>
      </c>
      <c r="C163" s="110">
        <v>50</v>
      </c>
      <c r="D163" s="60">
        <v>0</v>
      </c>
      <c r="E163" s="60">
        <v>0</v>
      </c>
      <c r="F163" s="60">
        <v>0</v>
      </c>
      <c r="G163" s="60">
        <v>0</v>
      </c>
      <c r="H163" s="104">
        <v>50</v>
      </c>
      <c r="I163" s="104">
        <v>0</v>
      </c>
      <c r="J163" s="104">
        <v>0</v>
      </c>
      <c r="K163" s="60">
        <v>0</v>
      </c>
      <c r="L163" s="100">
        <v>0</v>
      </c>
      <c r="M163" s="60">
        <v>0</v>
      </c>
      <c r="N163" s="60">
        <v>0</v>
      </c>
      <c r="O163" s="60">
        <v>0</v>
      </c>
      <c r="P163" s="60">
        <v>0</v>
      </c>
      <c r="Q163" s="263">
        <v>0</v>
      </c>
      <c r="R163" s="360">
        <f t="shared" si="4"/>
        <v>50</v>
      </c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</row>
    <row r="164" spans="1:43" s="43" customFormat="1" x14ac:dyDescent="0.3">
      <c r="A164" s="81">
        <v>3433</v>
      </c>
      <c r="B164" s="36" t="s">
        <v>51</v>
      </c>
      <c r="C164" s="110">
        <v>15</v>
      </c>
      <c r="D164" s="60">
        <v>0</v>
      </c>
      <c r="E164" s="60">
        <v>0</v>
      </c>
      <c r="F164" s="60">
        <v>0</v>
      </c>
      <c r="G164" s="60">
        <v>0</v>
      </c>
      <c r="H164" s="104">
        <f>H165+H166+H167</f>
        <v>15</v>
      </c>
      <c r="I164" s="104">
        <v>0</v>
      </c>
      <c r="J164" s="104">
        <v>0</v>
      </c>
      <c r="K164" s="60">
        <v>0</v>
      </c>
      <c r="L164" s="100">
        <v>0</v>
      </c>
      <c r="M164" s="60">
        <v>0</v>
      </c>
      <c r="N164" s="60">
        <v>0</v>
      </c>
      <c r="O164" s="60">
        <v>0</v>
      </c>
      <c r="P164" s="60">
        <v>0</v>
      </c>
      <c r="Q164" s="263">
        <v>0</v>
      </c>
      <c r="R164" s="360">
        <f t="shared" si="4"/>
        <v>15</v>
      </c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</row>
    <row r="165" spans="1:43" s="32" customFormat="1" x14ac:dyDescent="0.3">
      <c r="A165" s="83">
        <v>34331</v>
      </c>
      <c r="B165" s="40" t="s">
        <v>163</v>
      </c>
      <c r="C165" s="111">
        <v>5</v>
      </c>
      <c r="D165" s="62">
        <v>0</v>
      </c>
      <c r="E165" s="62">
        <v>0</v>
      </c>
      <c r="F165" s="62">
        <v>0</v>
      </c>
      <c r="G165" s="62">
        <v>0</v>
      </c>
      <c r="H165" s="106">
        <v>5</v>
      </c>
      <c r="I165" s="106">
        <v>0</v>
      </c>
      <c r="J165" s="106">
        <v>0</v>
      </c>
      <c r="K165" s="62">
        <v>0</v>
      </c>
      <c r="L165" s="101">
        <v>0</v>
      </c>
      <c r="M165" s="62">
        <v>0</v>
      </c>
      <c r="N165" s="62">
        <v>0</v>
      </c>
      <c r="O165" s="62">
        <v>0</v>
      </c>
      <c r="P165" s="62">
        <v>0</v>
      </c>
      <c r="Q165" s="265">
        <v>0</v>
      </c>
      <c r="R165" s="360">
        <f t="shared" si="4"/>
        <v>5</v>
      </c>
    </row>
    <row r="166" spans="1:43" s="32" customFormat="1" x14ac:dyDescent="0.3">
      <c r="A166" s="83">
        <v>34332</v>
      </c>
      <c r="B166" s="40" t="s">
        <v>164</v>
      </c>
      <c r="C166" s="111">
        <v>5</v>
      </c>
      <c r="D166" s="62">
        <v>0</v>
      </c>
      <c r="E166" s="62">
        <v>0</v>
      </c>
      <c r="F166" s="62">
        <v>0</v>
      </c>
      <c r="G166" s="62">
        <v>0</v>
      </c>
      <c r="H166" s="106">
        <v>5</v>
      </c>
      <c r="I166" s="106">
        <v>0</v>
      </c>
      <c r="J166" s="106">
        <v>0</v>
      </c>
      <c r="K166" s="62">
        <v>0</v>
      </c>
      <c r="L166" s="101">
        <v>0</v>
      </c>
      <c r="M166" s="62">
        <v>0</v>
      </c>
      <c r="N166" s="62">
        <v>0</v>
      </c>
      <c r="O166" s="62">
        <v>0</v>
      </c>
      <c r="P166" s="62">
        <v>0</v>
      </c>
      <c r="Q166" s="265">
        <v>0</v>
      </c>
      <c r="R166" s="360">
        <f t="shared" si="4"/>
        <v>5</v>
      </c>
    </row>
    <row r="167" spans="1:43" s="30" customFormat="1" ht="19.5" thickBot="1" x14ac:dyDescent="0.35">
      <c r="A167" s="84">
        <v>34339</v>
      </c>
      <c r="B167" s="45" t="s">
        <v>165</v>
      </c>
      <c r="C167" s="109">
        <v>5</v>
      </c>
      <c r="D167" s="61">
        <v>0</v>
      </c>
      <c r="E167" s="61">
        <v>0</v>
      </c>
      <c r="F167" s="61">
        <v>0</v>
      </c>
      <c r="G167" s="61">
        <v>0</v>
      </c>
      <c r="H167" s="164">
        <v>5</v>
      </c>
      <c r="I167" s="164">
        <v>0</v>
      </c>
      <c r="J167" s="164">
        <v>0</v>
      </c>
      <c r="K167" s="61">
        <v>0</v>
      </c>
      <c r="L167" s="99">
        <v>0</v>
      </c>
      <c r="M167" s="61">
        <v>0</v>
      </c>
      <c r="N167" s="61">
        <v>0</v>
      </c>
      <c r="O167" s="61">
        <v>0</v>
      </c>
      <c r="P167" s="61">
        <v>0</v>
      </c>
      <c r="Q167" s="266">
        <v>0</v>
      </c>
      <c r="R167" s="358">
        <f t="shared" si="4"/>
        <v>5</v>
      </c>
    </row>
    <row r="168" spans="1:43" s="30" customFormat="1" ht="36.75" customHeight="1" thickBot="1" x14ac:dyDescent="0.35">
      <c r="A168" s="65">
        <v>372</v>
      </c>
      <c r="B168" s="194" t="s">
        <v>166</v>
      </c>
      <c r="C168" s="161">
        <v>0</v>
      </c>
      <c r="D168" s="67">
        <v>0</v>
      </c>
      <c r="E168" s="67">
        <v>0</v>
      </c>
      <c r="F168" s="67">
        <v>0</v>
      </c>
      <c r="G168" s="67">
        <v>0</v>
      </c>
      <c r="H168" s="162">
        <v>0</v>
      </c>
      <c r="I168" s="162">
        <v>0</v>
      </c>
      <c r="J168" s="162">
        <v>0</v>
      </c>
      <c r="K168" s="67">
        <v>0</v>
      </c>
      <c r="L168" s="103">
        <v>0</v>
      </c>
      <c r="M168" s="67">
        <v>0</v>
      </c>
      <c r="N168" s="67">
        <v>0</v>
      </c>
      <c r="O168" s="67">
        <v>0</v>
      </c>
      <c r="P168" s="67">
        <v>0</v>
      </c>
      <c r="Q168" s="252">
        <v>0</v>
      </c>
      <c r="R168" s="358">
        <f t="shared" si="4"/>
        <v>0</v>
      </c>
    </row>
    <row r="169" spans="1:43" s="30" customFormat="1" ht="36.75" customHeight="1" x14ac:dyDescent="0.3">
      <c r="A169" s="280">
        <v>3721</v>
      </c>
      <c r="B169" s="281" t="s">
        <v>190</v>
      </c>
      <c r="C169" s="282">
        <v>0</v>
      </c>
      <c r="D169" s="207">
        <v>0</v>
      </c>
      <c r="E169" s="207">
        <v>0</v>
      </c>
      <c r="F169" s="207">
        <v>0</v>
      </c>
      <c r="G169" s="207">
        <v>0</v>
      </c>
      <c r="H169" s="283">
        <v>0</v>
      </c>
      <c r="I169" s="283">
        <v>0</v>
      </c>
      <c r="J169" s="283">
        <v>0</v>
      </c>
      <c r="K169" s="207">
        <v>0</v>
      </c>
      <c r="L169" s="284">
        <v>0</v>
      </c>
      <c r="M169" s="207">
        <v>0</v>
      </c>
      <c r="N169" s="207">
        <v>0</v>
      </c>
      <c r="O169" s="207">
        <v>0</v>
      </c>
      <c r="P169" s="207">
        <v>0</v>
      </c>
      <c r="Q169" s="268">
        <v>0</v>
      </c>
      <c r="R169" s="358">
        <f t="shared" si="4"/>
        <v>0</v>
      </c>
    </row>
    <row r="170" spans="1:43" s="30" customFormat="1" ht="36.75" x14ac:dyDescent="0.3">
      <c r="A170" s="217">
        <v>37219</v>
      </c>
      <c r="B170" s="41" t="s">
        <v>191</v>
      </c>
      <c r="C170" s="218">
        <v>0</v>
      </c>
      <c r="D170" s="62">
        <v>0</v>
      </c>
      <c r="E170" s="62">
        <v>0</v>
      </c>
      <c r="F170" s="62">
        <v>0</v>
      </c>
      <c r="G170" s="62">
        <v>0</v>
      </c>
      <c r="H170" s="219">
        <v>0</v>
      </c>
      <c r="I170" s="219">
        <v>0</v>
      </c>
      <c r="J170" s="219">
        <v>0</v>
      </c>
      <c r="K170" s="62">
        <v>0</v>
      </c>
      <c r="L170" s="220">
        <v>0</v>
      </c>
      <c r="M170" s="62">
        <v>0</v>
      </c>
      <c r="N170" s="62">
        <v>0</v>
      </c>
      <c r="O170" s="62">
        <v>0</v>
      </c>
      <c r="P170" s="62">
        <v>0</v>
      </c>
      <c r="Q170" s="265">
        <v>0</v>
      </c>
      <c r="R170" s="358">
        <f t="shared" si="4"/>
        <v>0</v>
      </c>
    </row>
    <row r="171" spans="1:43" s="30" customFormat="1" x14ac:dyDescent="0.3">
      <c r="A171" s="81">
        <v>3722</v>
      </c>
      <c r="B171" s="36" t="s">
        <v>167</v>
      </c>
      <c r="C171" s="110">
        <v>0</v>
      </c>
      <c r="D171" s="60">
        <v>0</v>
      </c>
      <c r="E171" s="60">
        <v>0</v>
      </c>
      <c r="F171" s="60">
        <v>0</v>
      </c>
      <c r="G171" s="60">
        <v>0</v>
      </c>
      <c r="H171" s="104">
        <v>0</v>
      </c>
      <c r="I171" s="104">
        <v>0</v>
      </c>
      <c r="J171" s="104">
        <v>0</v>
      </c>
      <c r="K171" s="60">
        <v>0</v>
      </c>
      <c r="L171" s="100">
        <v>0</v>
      </c>
      <c r="M171" s="60">
        <v>0</v>
      </c>
      <c r="N171" s="60">
        <v>0</v>
      </c>
      <c r="O171" s="60">
        <v>0</v>
      </c>
      <c r="P171" s="60">
        <v>0</v>
      </c>
      <c r="Q171" s="263">
        <v>0</v>
      </c>
      <c r="R171" s="358">
        <f t="shared" si="4"/>
        <v>0</v>
      </c>
    </row>
    <row r="172" spans="1:43" s="30" customFormat="1" ht="37.5" thickBot="1" x14ac:dyDescent="0.35">
      <c r="A172" s="84">
        <v>37229</v>
      </c>
      <c r="B172" s="285" t="s">
        <v>168</v>
      </c>
      <c r="C172" s="109">
        <v>0</v>
      </c>
      <c r="D172" s="61">
        <v>0</v>
      </c>
      <c r="E172" s="61">
        <v>0</v>
      </c>
      <c r="F172" s="61">
        <v>0</v>
      </c>
      <c r="G172" s="61">
        <v>0</v>
      </c>
      <c r="H172" s="164">
        <v>0</v>
      </c>
      <c r="I172" s="164">
        <v>0</v>
      </c>
      <c r="J172" s="164">
        <v>0</v>
      </c>
      <c r="K172" s="61">
        <v>0</v>
      </c>
      <c r="L172" s="99">
        <v>0</v>
      </c>
      <c r="M172" s="61">
        <v>0</v>
      </c>
      <c r="N172" s="61">
        <v>0</v>
      </c>
      <c r="O172" s="61">
        <v>0</v>
      </c>
      <c r="P172" s="61">
        <v>0</v>
      </c>
      <c r="Q172" s="266">
        <v>0</v>
      </c>
      <c r="R172" s="358">
        <f t="shared" si="4"/>
        <v>0</v>
      </c>
    </row>
    <row r="173" spans="1:43" s="30" customFormat="1" ht="19.5" thickBot="1" x14ac:dyDescent="0.35">
      <c r="A173" s="65">
        <v>381</v>
      </c>
      <c r="B173" s="194" t="s">
        <v>208</v>
      </c>
      <c r="C173" s="161">
        <v>0</v>
      </c>
      <c r="D173" s="67">
        <v>0</v>
      </c>
      <c r="E173" s="67">
        <v>0</v>
      </c>
      <c r="F173" s="67">
        <v>0</v>
      </c>
      <c r="G173" s="67">
        <v>0</v>
      </c>
      <c r="H173" s="162">
        <v>0</v>
      </c>
      <c r="I173" s="162">
        <v>0</v>
      </c>
      <c r="J173" s="162">
        <v>0</v>
      </c>
      <c r="K173" s="67">
        <v>0</v>
      </c>
      <c r="L173" s="103">
        <v>0</v>
      </c>
      <c r="M173" s="67">
        <v>0</v>
      </c>
      <c r="N173" s="67">
        <v>0</v>
      </c>
      <c r="O173" s="67">
        <v>0</v>
      </c>
      <c r="P173" s="67">
        <v>0</v>
      </c>
      <c r="Q173" s="252">
        <v>0</v>
      </c>
      <c r="R173" s="358">
        <f t="shared" si="4"/>
        <v>0</v>
      </c>
    </row>
    <row r="174" spans="1:43" s="30" customFormat="1" x14ac:dyDescent="0.3">
      <c r="A174" s="280">
        <v>3812</v>
      </c>
      <c r="B174" s="281" t="s">
        <v>209</v>
      </c>
      <c r="C174" s="282">
        <v>0</v>
      </c>
      <c r="D174" s="207">
        <v>0</v>
      </c>
      <c r="E174" s="207">
        <v>0</v>
      </c>
      <c r="F174" s="207">
        <v>0</v>
      </c>
      <c r="G174" s="207">
        <v>0</v>
      </c>
      <c r="H174" s="283">
        <v>0</v>
      </c>
      <c r="I174" s="283">
        <v>0</v>
      </c>
      <c r="J174" s="283">
        <v>0</v>
      </c>
      <c r="K174" s="207">
        <v>0</v>
      </c>
      <c r="L174" s="284">
        <v>0</v>
      </c>
      <c r="M174" s="207">
        <v>0</v>
      </c>
      <c r="N174" s="207">
        <v>0</v>
      </c>
      <c r="O174" s="207">
        <v>0</v>
      </c>
      <c r="P174" s="207">
        <v>0</v>
      </c>
      <c r="Q174" s="268">
        <v>0</v>
      </c>
      <c r="R174" s="358">
        <f t="shared" si="4"/>
        <v>0</v>
      </c>
    </row>
    <row r="175" spans="1:43" s="30" customFormat="1" ht="22.5" customHeight="1" x14ac:dyDescent="0.3">
      <c r="A175" s="217">
        <v>38129</v>
      </c>
      <c r="B175" s="41" t="s">
        <v>210</v>
      </c>
      <c r="C175" s="218">
        <v>0</v>
      </c>
      <c r="D175" s="62">
        <v>0</v>
      </c>
      <c r="E175" s="62">
        <v>0</v>
      </c>
      <c r="F175" s="62">
        <v>0</v>
      </c>
      <c r="G175" s="62">
        <v>0</v>
      </c>
      <c r="H175" s="219">
        <v>0</v>
      </c>
      <c r="I175" s="219">
        <v>0</v>
      </c>
      <c r="J175" s="219">
        <v>0</v>
      </c>
      <c r="K175" s="62">
        <v>0</v>
      </c>
      <c r="L175" s="220">
        <v>0</v>
      </c>
      <c r="M175" s="62">
        <v>0</v>
      </c>
      <c r="N175" s="62">
        <v>0</v>
      </c>
      <c r="O175" s="62">
        <v>0</v>
      </c>
      <c r="P175" s="62">
        <v>0</v>
      </c>
      <c r="Q175" s="265">
        <v>0</v>
      </c>
      <c r="R175" s="358">
        <f t="shared" si="4"/>
        <v>0</v>
      </c>
    </row>
    <row r="176" spans="1:43" ht="19.5" thickBot="1" x14ac:dyDescent="0.35">
      <c r="A176" s="286">
        <v>4</v>
      </c>
      <c r="B176" s="287"/>
      <c r="C176" s="288">
        <v>15350</v>
      </c>
      <c r="D176" s="289">
        <f>D181</f>
        <v>2940</v>
      </c>
      <c r="E176" s="289">
        <f>E181</f>
        <v>4060</v>
      </c>
      <c r="F176" s="289">
        <v>0</v>
      </c>
      <c r="G176" s="289">
        <v>0</v>
      </c>
      <c r="H176" s="291">
        <f>H181</f>
        <v>200</v>
      </c>
      <c r="I176" s="291">
        <f>I181</f>
        <v>7650</v>
      </c>
      <c r="J176" s="291">
        <v>0</v>
      </c>
      <c r="K176" s="292">
        <v>0</v>
      </c>
      <c r="L176" s="290">
        <f>L181</f>
        <v>500</v>
      </c>
      <c r="M176" s="292">
        <v>0</v>
      </c>
      <c r="N176" s="292">
        <v>0</v>
      </c>
      <c r="O176" s="292">
        <v>0</v>
      </c>
      <c r="P176" s="292">
        <v>0</v>
      </c>
      <c r="Q176" s="293">
        <v>0</v>
      </c>
      <c r="R176" s="358">
        <f t="shared" si="4"/>
        <v>15350</v>
      </c>
    </row>
    <row r="177" spans="1:43" ht="55.5" thickBot="1" x14ac:dyDescent="0.35">
      <c r="A177" s="65">
        <v>41</v>
      </c>
      <c r="B177" s="160" t="s">
        <v>61</v>
      </c>
      <c r="C177" s="161">
        <v>0</v>
      </c>
      <c r="D177" s="67">
        <v>0</v>
      </c>
      <c r="E177" s="67">
        <v>0</v>
      </c>
      <c r="F177" s="67">
        <v>0</v>
      </c>
      <c r="G177" s="67">
        <v>0</v>
      </c>
      <c r="H177" s="162">
        <v>0</v>
      </c>
      <c r="I177" s="162">
        <v>0</v>
      </c>
      <c r="J177" s="162">
        <v>0</v>
      </c>
      <c r="K177" s="67">
        <v>0</v>
      </c>
      <c r="L177" s="103">
        <v>0</v>
      </c>
      <c r="M177" s="67">
        <v>0</v>
      </c>
      <c r="N177" s="67">
        <v>0</v>
      </c>
      <c r="O177" s="67">
        <v>0</v>
      </c>
      <c r="P177" s="67">
        <v>0</v>
      </c>
      <c r="Q177" s="252">
        <v>0</v>
      </c>
      <c r="R177" s="358">
        <f t="shared" si="4"/>
        <v>0</v>
      </c>
    </row>
    <row r="178" spans="1:43" ht="19.5" thickBot="1" x14ac:dyDescent="0.35">
      <c r="A178" s="65">
        <v>412</v>
      </c>
      <c r="B178" s="300" t="s">
        <v>60</v>
      </c>
      <c r="C178" s="161">
        <v>0</v>
      </c>
      <c r="D178" s="67">
        <v>0</v>
      </c>
      <c r="E178" s="67">
        <v>0</v>
      </c>
      <c r="F178" s="67">
        <v>0</v>
      </c>
      <c r="G178" s="67">
        <v>0</v>
      </c>
      <c r="H178" s="162">
        <v>0</v>
      </c>
      <c r="I178" s="162">
        <v>0</v>
      </c>
      <c r="J178" s="162">
        <v>0</v>
      </c>
      <c r="K178" s="67">
        <v>0</v>
      </c>
      <c r="L178" s="103">
        <v>0</v>
      </c>
      <c r="M178" s="67">
        <v>0</v>
      </c>
      <c r="N178" s="67">
        <v>0</v>
      </c>
      <c r="O178" s="67">
        <v>0</v>
      </c>
      <c r="P178" s="67">
        <v>0</v>
      </c>
      <c r="Q178" s="252">
        <v>0</v>
      </c>
      <c r="R178" s="358">
        <f t="shared" si="4"/>
        <v>0</v>
      </c>
    </row>
    <row r="179" spans="1:43" x14ac:dyDescent="0.3">
      <c r="A179" s="183">
        <v>41231</v>
      </c>
      <c r="B179" s="294" t="s">
        <v>153</v>
      </c>
      <c r="C179" s="295">
        <v>0</v>
      </c>
      <c r="D179" s="296">
        <v>0</v>
      </c>
      <c r="E179" s="296">
        <v>0</v>
      </c>
      <c r="F179" s="296">
        <v>0</v>
      </c>
      <c r="G179" s="296">
        <v>0</v>
      </c>
      <c r="H179" s="298">
        <v>0</v>
      </c>
      <c r="I179" s="298">
        <v>0</v>
      </c>
      <c r="J179" s="298">
        <v>0</v>
      </c>
      <c r="K179" s="296">
        <v>0</v>
      </c>
      <c r="L179" s="297">
        <v>0</v>
      </c>
      <c r="M179" s="296">
        <v>0</v>
      </c>
      <c r="N179" s="296">
        <v>0</v>
      </c>
      <c r="O179" s="296">
        <v>0</v>
      </c>
      <c r="P179" s="296">
        <v>0</v>
      </c>
      <c r="Q179" s="299">
        <v>0</v>
      </c>
      <c r="R179" s="358">
        <f t="shared" si="4"/>
        <v>0</v>
      </c>
    </row>
    <row r="180" spans="1:43" ht="19.5" thickBot="1" x14ac:dyDescent="0.35">
      <c r="A180" s="84">
        <v>41249</v>
      </c>
      <c r="B180" s="45" t="s">
        <v>211</v>
      </c>
      <c r="C180" s="301">
        <v>0</v>
      </c>
      <c r="D180" s="61">
        <v>0</v>
      </c>
      <c r="E180" s="61">
        <v>0</v>
      </c>
      <c r="F180" s="61">
        <v>0</v>
      </c>
      <c r="G180" s="61">
        <v>0</v>
      </c>
      <c r="H180" s="107">
        <v>0</v>
      </c>
      <c r="I180" s="107">
        <v>0</v>
      </c>
      <c r="J180" s="107">
        <v>0</v>
      </c>
      <c r="K180" s="61">
        <v>0</v>
      </c>
      <c r="L180" s="99">
        <v>0</v>
      </c>
      <c r="M180" s="61">
        <v>0</v>
      </c>
      <c r="N180" s="61">
        <v>0</v>
      </c>
      <c r="O180" s="61">
        <v>0</v>
      </c>
      <c r="P180" s="61">
        <v>0</v>
      </c>
      <c r="Q180" s="266">
        <v>0</v>
      </c>
      <c r="R180" s="358">
        <f t="shared" si="4"/>
        <v>0</v>
      </c>
    </row>
    <row r="181" spans="1:43" ht="55.5" thickBot="1" x14ac:dyDescent="0.35">
      <c r="A181" s="65">
        <v>42</v>
      </c>
      <c r="B181" s="302" t="s">
        <v>19</v>
      </c>
      <c r="C181" s="161">
        <v>15350</v>
      </c>
      <c r="D181" s="67">
        <f>D182</f>
        <v>2940</v>
      </c>
      <c r="E181" s="67">
        <f>E182</f>
        <v>4060</v>
      </c>
      <c r="F181" s="67">
        <v>0</v>
      </c>
      <c r="G181" s="67">
        <v>0</v>
      </c>
      <c r="H181" s="162">
        <f>H199</f>
        <v>200</v>
      </c>
      <c r="I181" s="162">
        <f>I182</f>
        <v>7650</v>
      </c>
      <c r="J181" s="162">
        <v>0</v>
      </c>
      <c r="K181" s="67">
        <v>0</v>
      </c>
      <c r="L181" s="103">
        <f>L199</f>
        <v>500</v>
      </c>
      <c r="M181" s="67">
        <v>0</v>
      </c>
      <c r="N181" s="67">
        <v>0</v>
      </c>
      <c r="O181" s="67">
        <v>0</v>
      </c>
      <c r="P181" s="67">
        <v>0</v>
      </c>
      <c r="Q181" s="252">
        <v>0</v>
      </c>
      <c r="R181" s="358">
        <f t="shared" si="4"/>
        <v>15350</v>
      </c>
    </row>
    <row r="182" spans="1:43" s="31" customFormat="1" ht="19.5" thickBot="1" x14ac:dyDescent="0.35">
      <c r="A182" s="65">
        <v>422</v>
      </c>
      <c r="B182" s="204" t="s">
        <v>20</v>
      </c>
      <c r="C182" s="161">
        <v>14650</v>
      </c>
      <c r="D182" s="67">
        <f>D191</f>
        <v>2940</v>
      </c>
      <c r="E182" s="67">
        <f>E191</f>
        <v>4060</v>
      </c>
      <c r="F182" s="67">
        <v>0</v>
      </c>
      <c r="G182" s="67">
        <v>0</v>
      </c>
      <c r="H182" s="162">
        <v>0</v>
      </c>
      <c r="I182" s="162">
        <f>I195</f>
        <v>7650</v>
      </c>
      <c r="J182" s="162">
        <v>0</v>
      </c>
      <c r="K182" s="67">
        <v>0</v>
      </c>
      <c r="L182" s="103">
        <v>0</v>
      </c>
      <c r="M182" s="67">
        <v>0</v>
      </c>
      <c r="N182" s="67">
        <v>0</v>
      </c>
      <c r="O182" s="67">
        <v>0</v>
      </c>
      <c r="P182" s="67">
        <v>0</v>
      </c>
      <c r="Q182" s="252">
        <v>0</v>
      </c>
      <c r="R182" s="360">
        <f t="shared" ref="R182:R207" si="5">SUM(D182:Q182)</f>
        <v>14650</v>
      </c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</row>
    <row r="183" spans="1:43" s="35" customFormat="1" x14ac:dyDescent="0.3">
      <c r="A183" s="187">
        <v>4221</v>
      </c>
      <c r="B183" s="203" t="s">
        <v>46</v>
      </c>
      <c r="C183" s="189">
        <v>0</v>
      </c>
      <c r="D183" s="198">
        <v>0</v>
      </c>
      <c r="E183" s="198">
        <v>0</v>
      </c>
      <c r="F183" s="198">
        <v>0</v>
      </c>
      <c r="G183" s="198">
        <v>0</v>
      </c>
      <c r="H183" s="193">
        <v>0</v>
      </c>
      <c r="I183" s="193">
        <v>0</v>
      </c>
      <c r="J183" s="193">
        <v>0</v>
      </c>
      <c r="K183" s="198">
        <v>0</v>
      </c>
      <c r="L183" s="197">
        <v>0</v>
      </c>
      <c r="M183" s="198">
        <v>0</v>
      </c>
      <c r="N183" s="198">
        <v>0</v>
      </c>
      <c r="O183" s="198">
        <v>0</v>
      </c>
      <c r="P183" s="198">
        <v>0</v>
      </c>
      <c r="Q183" s="264">
        <v>0</v>
      </c>
      <c r="R183" s="358">
        <f t="shared" si="5"/>
        <v>0</v>
      </c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</row>
    <row r="184" spans="1:43" x14ac:dyDescent="0.3">
      <c r="A184" s="89">
        <v>42211</v>
      </c>
      <c r="B184" s="90" t="s">
        <v>120</v>
      </c>
      <c r="C184" s="111">
        <v>0</v>
      </c>
      <c r="D184" s="87">
        <v>0</v>
      </c>
      <c r="E184" s="87">
        <v>0</v>
      </c>
      <c r="F184" s="87">
        <v>0</v>
      </c>
      <c r="G184" s="87">
        <v>0</v>
      </c>
      <c r="H184" s="105">
        <v>0</v>
      </c>
      <c r="I184" s="105">
        <v>0</v>
      </c>
      <c r="J184" s="105">
        <v>0</v>
      </c>
      <c r="K184" s="63">
        <v>0</v>
      </c>
      <c r="L184" s="87">
        <v>0</v>
      </c>
      <c r="M184" s="63">
        <v>0</v>
      </c>
      <c r="N184" s="63">
        <v>0</v>
      </c>
      <c r="O184" s="63">
        <v>0</v>
      </c>
      <c r="P184" s="63">
        <v>0</v>
      </c>
      <c r="Q184" s="254">
        <v>0</v>
      </c>
      <c r="R184" s="358">
        <f t="shared" si="5"/>
        <v>0</v>
      </c>
    </row>
    <row r="185" spans="1:43" x14ac:dyDescent="0.3">
      <c r="A185" s="89">
        <v>42212</v>
      </c>
      <c r="B185" s="90" t="s">
        <v>138</v>
      </c>
      <c r="C185" s="111">
        <v>0</v>
      </c>
      <c r="D185" s="87">
        <v>0</v>
      </c>
      <c r="E185" s="87">
        <v>0</v>
      </c>
      <c r="F185" s="87">
        <v>0</v>
      </c>
      <c r="G185" s="87">
        <v>0</v>
      </c>
      <c r="H185" s="105">
        <v>0</v>
      </c>
      <c r="I185" s="105">
        <v>0</v>
      </c>
      <c r="J185" s="105">
        <v>0</v>
      </c>
      <c r="K185" s="63">
        <v>0</v>
      </c>
      <c r="L185" s="87">
        <v>0</v>
      </c>
      <c r="M185" s="63">
        <v>0</v>
      </c>
      <c r="N185" s="63">
        <v>0</v>
      </c>
      <c r="O185" s="63">
        <v>0</v>
      </c>
      <c r="P185" s="63">
        <v>0</v>
      </c>
      <c r="Q185" s="254">
        <v>0</v>
      </c>
      <c r="R185" s="358">
        <f t="shared" si="5"/>
        <v>0</v>
      </c>
    </row>
    <row r="186" spans="1:43" x14ac:dyDescent="0.3">
      <c r="A186" s="89">
        <v>42219</v>
      </c>
      <c r="B186" s="90" t="s">
        <v>121</v>
      </c>
      <c r="C186" s="111">
        <v>0</v>
      </c>
      <c r="D186" s="87">
        <v>0</v>
      </c>
      <c r="E186" s="87">
        <v>0</v>
      </c>
      <c r="F186" s="87">
        <v>0</v>
      </c>
      <c r="G186" s="87">
        <v>0</v>
      </c>
      <c r="H186" s="105">
        <v>0</v>
      </c>
      <c r="I186" s="105">
        <v>0</v>
      </c>
      <c r="J186" s="105">
        <v>0</v>
      </c>
      <c r="K186" s="63">
        <v>0</v>
      </c>
      <c r="L186" s="87">
        <v>0</v>
      </c>
      <c r="M186" s="63">
        <v>0</v>
      </c>
      <c r="N186" s="63">
        <v>0</v>
      </c>
      <c r="O186" s="63">
        <v>0</v>
      </c>
      <c r="P186" s="63">
        <v>0</v>
      </c>
      <c r="Q186" s="254">
        <v>0</v>
      </c>
      <c r="R186" s="358">
        <f t="shared" si="5"/>
        <v>0</v>
      </c>
    </row>
    <row r="187" spans="1:43" s="35" customFormat="1" x14ac:dyDescent="0.3">
      <c r="A187" s="81">
        <v>4222</v>
      </c>
      <c r="B187" s="46" t="s">
        <v>47</v>
      </c>
      <c r="C187" s="110">
        <v>0</v>
      </c>
      <c r="D187" s="60">
        <v>0</v>
      </c>
      <c r="E187" s="60">
        <v>0</v>
      </c>
      <c r="F187" s="60">
        <v>0</v>
      </c>
      <c r="G187" s="60">
        <v>0</v>
      </c>
      <c r="H187" s="104">
        <v>0</v>
      </c>
      <c r="I187" s="104">
        <v>0</v>
      </c>
      <c r="J187" s="104">
        <v>0</v>
      </c>
      <c r="K187" s="60">
        <v>0</v>
      </c>
      <c r="L187" s="100">
        <v>0</v>
      </c>
      <c r="M187" s="60">
        <v>0</v>
      </c>
      <c r="N187" s="60">
        <v>0</v>
      </c>
      <c r="O187" s="60">
        <v>0</v>
      </c>
      <c r="P187" s="60">
        <v>0</v>
      </c>
      <c r="Q187" s="263">
        <v>0</v>
      </c>
      <c r="R187" s="358">
        <f t="shared" si="5"/>
        <v>0</v>
      </c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</row>
    <row r="188" spans="1:43" s="30" customFormat="1" x14ac:dyDescent="0.3">
      <c r="A188" s="83">
        <v>42221</v>
      </c>
      <c r="B188" s="47" t="s">
        <v>144</v>
      </c>
      <c r="C188" s="111">
        <v>0</v>
      </c>
      <c r="D188" s="62">
        <v>0</v>
      </c>
      <c r="E188" s="62">
        <v>0</v>
      </c>
      <c r="F188" s="62">
        <v>0</v>
      </c>
      <c r="G188" s="62">
        <v>0</v>
      </c>
      <c r="H188" s="106">
        <v>0</v>
      </c>
      <c r="I188" s="106">
        <v>0</v>
      </c>
      <c r="J188" s="106">
        <v>0</v>
      </c>
      <c r="K188" s="62">
        <v>0</v>
      </c>
      <c r="L188" s="101">
        <v>0</v>
      </c>
      <c r="M188" s="62">
        <v>0</v>
      </c>
      <c r="N188" s="62">
        <v>0</v>
      </c>
      <c r="O188" s="62">
        <v>0</v>
      </c>
      <c r="P188" s="62">
        <v>0</v>
      </c>
      <c r="Q188" s="265">
        <v>0</v>
      </c>
      <c r="R188" s="358">
        <f t="shared" si="5"/>
        <v>0</v>
      </c>
    </row>
    <row r="189" spans="1:43" s="30" customFormat="1" x14ac:dyDescent="0.3">
      <c r="A189" s="83">
        <v>42222</v>
      </c>
      <c r="B189" s="47" t="s">
        <v>142</v>
      </c>
      <c r="C189" s="111">
        <v>0</v>
      </c>
      <c r="D189" s="62">
        <v>0</v>
      </c>
      <c r="E189" s="62">
        <v>0</v>
      </c>
      <c r="F189" s="62">
        <v>0</v>
      </c>
      <c r="G189" s="62">
        <v>0</v>
      </c>
      <c r="H189" s="105">
        <v>0</v>
      </c>
      <c r="I189" s="105">
        <v>0</v>
      </c>
      <c r="J189" s="105">
        <v>0</v>
      </c>
      <c r="K189" s="62">
        <v>0</v>
      </c>
      <c r="L189" s="101">
        <v>0</v>
      </c>
      <c r="M189" s="62">
        <v>0</v>
      </c>
      <c r="N189" s="62">
        <v>0</v>
      </c>
      <c r="O189" s="62">
        <v>0</v>
      </c>
      <c r="P189" s="62">
        <v>0</v>
      </c>
      <c r="Q189" s="265">
        <v>0</v>
      </c>
      <c r="R189" s="358">
        <f t="shared" si="5"/>
        <v>0</v>
      </c>
    </row>
    <row r="190" spans="1:43" s="30" customFormat="1" x14ac:dyDescent="0.3">
      <c r="A190" s="83">
        <v>42229</v>
      </c>
      <c r="B190" s="47" t="s">
        <v>145</v>
      </c>
      <c r="C190" s="111">
        <v>0</v>
      </c>
      <c r="D190" s="62">
        <v>0</v>
      </c>
      <c r="E190" s="62">
        <v>0</v>
      </c>
      <c r="F190" s="62">
        <v>0</v>
      </c>
      <c r="G190" s="62">
        <v>0</v>
      </c>
      <c r="H190" s="106">
        <v>0</v>
      </c>
      <c r="I190" s="106">
        <v>0</v>
      </c>
      <c r="J190" s="106">
        <v>0</v>
      </c>
      <c r="K190" s="62">
        <v>0</v>
      </c>
      <c r="L190" s="101">
        <v>0</v>
      </c>
      <c r="M190" s="62">
        <v>0</v>
      </c>
      <c r="N190" s="62">
        <v>0</v>
      </c>
      <c r="O190" s="62">
        <v>0</v>
      </c>
      <c r="P190" s="62">
        <v>0</v>
      </c>
      <c r="Q190" s="265">
        <v>0</v>
      </c>
      <c r="R190" s="358">
        <f t="shared" si="5"/>
        <v>0</v>
      </c>
    </row>
    <row r="191" spans="1:43" s="35" customFormat="1" x14ac:dyDescent="0.3">
      <c r="A191" s="81">
        <v>4223</v>
      </c>
      <c r="B191" s="46" t="s">
        <v>54</v>
      </c>
      <c r="C191" s="110">
        <v>7000</v>
      </c>
      <c r="D191" s="60">
        <f>D192</f>
        <v>2940</v>
      </c>
      <c r="E191" s="60">
        <f>E192</f>
        <v>4060</v>
      </c>
      <c r="F191" s="60">
        <v>0</v>
      </c>
      <c r="G191" s="60">
        <v>0</v>
      </c>
      <c r="H191" s="104">
        <v>0</v>
      </c>
      <c r="I191" s="104">
        <v>0</v>
      </c>
      <c r="J191" s="104">
        <v>0</v>
      </c>
      <c r="K191" s="60">
        <v>0</v>
      </c>
      <c r="L191" s="100">
        <v>0</v>
      </c>
      <c r="M191" s="60">
        <v>0</v>
      </c>
      <c r="N191" s="60">
        <v>0</v>
      </c>
      <c r="O191" s="60">
        <v>0</v>
      </c>
      <c r="P191" s="60">
        <v>0</v>
      </c>
      <c r="Q191" s="263">
        <v>0</v>
      </c>
      <c r="R191" s="358">
        <f t="shared" si="5"/>
        <v>7000</v>
      </c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</row>
    <row r="192" spans="1:43" s="30" customFormat="1" x14ac:dyDescent="0.3">
      <c r="A192" s="83">
        <v>42231</v>
      </c>
      <c r="B192" s="47" t="s">
        <v>139</v>
      </c>
      <c r="C192" s="111">
        <v>7000</v>
      </c>
      <c r="D192" s="62">
        <v>2940</v>
      </c>
      <c r="E192" s="62">
        <v>4060</v>
      </c>
      <c r="F192" s="62">
        <v>0</v>
      </c>
      <c r="G192" s="62">
        <v>0</v>
      </c>
      <c r="H192" s="105">
        <v>0</v>
      </c>
      <c r="I192" s="105">
        <v>0</v>
      </c>
      <c r="J192" s="105">
        <v>0</v>
      </c>
      <c r="K192" s="62">
        <v>0</v>
      </c>
      <c r="L192" s="101">
        <v>0</v>
      </c>
      <c r="M192" s="62">
        <v>0</v>
      </c>
      <c r="N192" s="62">
        <v>0</v>
      </c>
      <c r="O192" s="62">
        <v>0</v>
      </c>
      <c r="P192" s="62">
        <v>0</v>
      </c>
      <c r="Q192" s="265">
        <v>0</v>
      </c>
      <c r="R192" s="358">
        <f t="shared" si="5"/>
        <v>7000</v>
      </c>
    </row>
    <row r="193" spans="1:43" s="30" customFormat="1" x14ac:dyDescent="0.3">
      <c r="A193" s="83">
        <v>42232</v>
      </c>
      <c r="B193" s="47" t="s">
        <v>146</v>
      </c>
      <c r="C193" s="111">
        <v>0</v>
      </c>
      <c r="D193" s="62">
        <v>0</v>
      </c>
      <c r="E193" s="62">
        <v>0</v>
      </c>
      <c r="F193" s="62">
        <v>0</v>
      </c>
      <c r="G193" s="62">
        <v>0</v>
      </c>
      <c r="H193" s="105">
        <v>0</v>
      </c>
      <c r="I193" s="105">
        <v>0</v>
      </c>
      <c r="J193" s="105">
        <v>0</v>
      </c>
      <c r="K193" s="62">
        <v>0</v>
      </c>
      <c r="L193" s="101">
        <v>0</v>
      </c>
      <c r="M193" s="62">
        <v>0</v>
      </c>
      <c r="N193" s="62">
        <v>0</v>
      </c>
      <c r="O193" s="62">
        <v>0</v>
      </c>
      <c r="P193" s="62">
        <v>0</v>
      </c>
      <c r="Q193" s="265">
        <v>0</v>
      </c>
      <c r="R193" s="358">
        <f t="shared" si="5"/>
        <v>0</v>
      </c>
    </row>
    <row r="194" spans="1:43" x14ac:dyDescent="0.3">
      <c r="A194" s="89">
        <v>42239</v>
      </c>
      <c r="B194" s="90" t="s">
        <v>122</v>
      </c>
      <c r="C194" s="111">
        <v>0</v>
      </c>
      <c r="D194" s="87">
        <v>0</v>
      </c>
      <c r="E194" s="87">
        <v>0</v>
      </c>
      <c r="F194" s="87">
        <v>0</v>
      </c>
      <c r="G194" s="87">
        <v>0</v>
      </c>
      <c r="H194" s="105">
        <v>0</v>
      </c>
      <c r="I194" s="105">
        <v>0</v>
      </c>
      <c r="J194" s="105">
        <v>0</v>
      </c>
      <c r="K194" s="63">
        <v>0</v>
      </c>
      <c r="L194" s="87">
        <v>0</v>
      </c>
      <c r="M194" s="63">
        <v>0</v>
      </c>
      <c r="N194" s="63">
        <v>0</v>
      </c>
      <c r="O194" s="63">
        <v>0</v>
      </c>
      <c r="P194" s="63">
        <v>0</v>
      </c>
      <c r="Q194" s="254">
        <v>0</v>
      </c>
      <c r="R194" s="358">
        <f t="shared" si="5"/>
        <v>0</v>
      </c>
    </row>
    <row r="195" spans="1:43" s="35" customFormat="1" x14ac:dyDescent="0.3">
      <c r="A195" s="81">
        <v>4226</v>
      </c>
      <c r="B195" s="46" t="s">
        <v>48</v>
      </c>
      <c r="C195" s="110">
        <v>7650</v>
      </c>
      <c r="D195" s="60">
        <v>0</v>
      </c>
      <c r="E195" s="60">
        <v>0</v>
      </c>
      <c r="F195" s="60">
        <v>0</v>
      </c>
      <c r="G195" s="60">
        <v>0</v>
      </c>
      <c r="H195" s="104">
        <v>0</v>
      </c>
      <c r="I195" s="104">
        <f>I196</f>
        <v>7650</v>
      </c>
      <c r="J195" s="104">
        <v>0</v>
      </c>
      <c r="K195" s="60">
        <v>0</v>
      </c>
      <c r="L195" s="100">
        <v>0</v>
      </c>
      <c r="M195" s="60">
        <v>0</v>
      </c>
      <c r="N195" s="60">
        <v>0</v>
      </c>
      <c r="O195" s="60">
        <v>0</v>
      </c>
      <c r="P195" s="60">
        <v>0</v>
      </c>
      <c r="Q195" s="263">
        <v>0</v>
      </c>
      <c r="R195" s="358">
        <f t="shared" si="5"/>
        <v>7650</v>
      </c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</row>
    <row r="196" spans="1:43" x14ac:dyDescent="0.3">
      <c r="A196" s="89">
        <v>42262</v>
      </c>
      <c r="B196" s="90" t="s">
        <v>123</v>
      </c>
      <c r="C196" s="111">
        <v>7650</v>
      </c>
      <c r="D196" s="87">
        <v>0</v>
      </c>
      <c r="E196" s="87">
        <v>0</v>
      </c>
      <c r="F196" s="87">
        <v>0</v>
      </c>
      <c r="G196" s="87">
        <v>0</v>
      </c>
      <c r="H196" s="105">
        <v>0</v>
      </c>
      <c r="I196" s="340">
        <v>7650</v>
      </c>
      <c r="J196" s="340">
        <v>0</v>
      </c>
      <c r="K196" s="63">
        <v>0</v>
      </c>
      <c r="L196" s="87">
        <v>0</v>
      </c>
      <c r="M196" s="63">
        <v>0</v>
      </c>
      <c r="N196" s="63">
        <v>0</v>
      </c>
      <c r="O196" s="63">
        <v>0</v>
      </c>
      <c r="P196" s="63">
        <v>0</v>
      </c>
      <c r="Q196" s="254">
        <v>0</v>
      </c>
      <c r="R196" s="358">
        <f t="shared" si="5"/>
        <v>7650</v>
      </c>
    </row>
    <row r="197" spans="1:43" s="35" customFormat="1" x14ac:dyDescent="0.3">
      <c r="A197" s="81">
        <v>4227</v>
      </c>
      <c r="B197" s="46" t="s">
        <v>49</v>
      </c>
      <c r="C197" s="110">
        <v>0</v>
      </c>
      <c r="D197" s="60">
        <v>0</v>
      </c>
      <c r="E197" s="60">
        <v>0</v>
      </c>
      <c r="F197" s="60">
        <v>0</v>
      </c>
      <c r="G197" s="60">
        <v>0</v>
      </c>
      <c r="H197" s="104">
        <v>0</v>
      </c>
      <c r="I197" s="104">
        <v>0</v>
      </c>
      <c r="J197" s="104">
        <v>0</v>
      </c>
      <c r="K197" s="60">
        <v>0</v>
      </c>
      <c r="L197" s="100">
        <v>0</v>
      </c>
      <c r="M197" s="60">
        <v>0</v>
      </c>
      <c r="N197" s="60">
        <v>0</v>
      </c>
      <c r="O197" s="60">
        <v>0</v>
      </c>
      <c r="P197" s="60">
        <v>0</v>
      </c>
      <c r="Q197" s="263">
        <v>0</v>
      </c>
      <c r="R197" s="358">
        <f t="shared" si="5"/>
        <v>0</v>
      </c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</row>
    <row r="198" spans="1:43" s="35" customFormat="1" ht="19.5" thickBot="1" x14ac:dyDescent="0.35">
      <c r="A198" s="84">
        <v>42273</v>
      </c>
      <c r="B198" s="205" t="s">
        <v>154</v>
      </c>
      <c r="C198" s="109">
        <v>0</v>
      </c>
      <c r="D198" s="61">
        <v>0</v>
      </c>
      <c r="E198" s="61">
        <v>0</v>
      </c>
      <c r="F198" s="61">
        <v>0</v>
      </c>
      <c r="G198" s="61">
        <v>0</v>
      </c>
      <c r="H198" s="164">
        <v>0</v>
      </c>
      <c r="I198" s="164">
        <v>0</v>
      </c>
      <c r="J198" s="164">
        <v>0</v>
      </c>
      <c r="K198" s="61">
        <v>0</v>
      </c>
      <c r="L198" s="99">
        <v>0</v>
      </c>
      <c r="M198" s="61">
        <v>0</v>
      </c>
      <c r="N198" s="61">
        <v>0</v>
      </c>
      <c r="O198" s="61">
        <v>0</v>
      </c>
      <c r="P198" s="61">
        <v>0</v>
      </c>
      <c r="Q198" s="266">
        <v>0</v>
      </c>
      <c r="R198" s="358">
        <f t="shared" si="5"/>
        <v>0</v>
      </c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</row>
    <row r="199" spans="1:43" s="31" customFormat="1" ht="19.5" thickBot="1" x14ac:dyDescent="0.35">
      <c r="A199" s="65">
        <v>424</v>
      </c>
      <c r="B199" s="204" t="s">
        <v>21</v>
      </c>
      <c r="C199" s="161">
        <v>700</v>
      </c>
      <c r="D199" s="67">
        <v>0</v>
      </c>
      <c r="E199" s="67">
        <v>0</v>
      </c>
      <c r="F199" s="67">
        <v>0</v>
      </c>
      <c r="G199" s="67">
        <v>0</v>
      </c>
      <c r="H199" s="162">
        <f>H200</f>
        <v>200</v>
      </c>
      <c r="I199" s="162">
        <v>0</v>
      </c>
      <c r="J199" s="162">
        <v>0</v>
      </c>
      <c r="K199" s="67">
        <v>0</v>
      </c>
      <c r="L199" s="103">
        <f>L200</f>
        <v>500</v>
      </c>
      <c r="M199" s="67">
        <v>0</v>
      </c>
      <c r="N199" s="67">
        <v>0</v>
      </c>
      <c r="O199" s="67">
        <v>0</v>
      </c>
      <c r="P199" s="67">
        <v>0</v>
      </c>
      <c r="Q199" s="252">
        <v>0</v>
      </c>
      <c r="R199" s="360">
        <f t="shared" si="5"/>
        <v>700</v>
      </c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</row>
    <row r="200" spans="1:43" s="43" customFormat="1" x14ac:dyDescent="0.3">
      <c r="A200" s="187">
        <v>4241</v>
      </c>
      <c r="B200" s="203" t="s">
        <v>50</v>
      </c>
      <c r="C200" s="189">
        <v>700</v>
      </c>
      <c r="D200" s="207">
        <v>0</v>
      </c>
      <c r="E200" s="207">
        <v>0</v>
      </c>
      <c r="F200" s="207">
        <v>0</v>
      </c>
      <c r="G200" s="207">
        <v>0</v>
      </c>
      <c r="H200" s="193">
        <f>H201</f>
        <v>200</v>
      </c>
      <c r="I200" s="193">
        <v>0</v>
      </c>
      <c r="J200" s="193">
        <v>0</v>
      </c>
      <c r="K200" s="207">
        <v>0</v>
      </c>
      <c r="L200" s="206">
        <f>L201</f>
        <v>500</v>
      </c>
      <c r="M200" s="207">
        <v>0</v>
      </c>
      <c r="N200" s="207">
        <v>0</v>
      </c>
      <c r="O200" s="207">
        <v>0</v>
      </c>
      <c r="P200" s="207">
        <v>0</v>
      </c>
      <c r="Q200" s="268">
        <v>0</v>
      </c>
      <c r="R200" s="360">
        <f t="shared" si="5"/>
        <v>700</v>
      </c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</row>
    <row r="201" spans="1:43" s="32" customFormat="1" x14ac:dyDescent="0.3">
      <c r="A201" s="83">
        <v>42411</v>
      </c>
      <c r="B201" s="47" t="s">
        <v>50</v>
      </c>
      <c r="C201" s="112">
        <v>700</v>
      </c>
      <c r="D201" s="62">
        <v>0</v>
      </c>
      <c r="E201" s="62">
        <v>0</v>
      </c>
      <c r="F201" s="62">
        <v>0</v>
      </c>
      <c r="G201" s="62">
        <v>0</v>
      </c>
      <c r="H201" s="105">
        <v>200</v>
      </c>
      <c r="I201" s="105">
        <v>0</v>
      </c>
      <c r="J201" s="105">
        <v>0</v>
      </c>
      <c r="K201" s="62">
        <v>0</v>
      </c>
      <c r="L201" s="101">
        <v>500</v>
      </c>
      <c r="M201" s="62">
        <v>0</v>
      </c>
      <c r="N201" s="62">
        <v>0</v>
      </c>
      <c r="O201" s="62">
        <v>0</v>
      </c>
      <c r="P201" s="62">
        <v>0</v>
      </c>
      <c r="Q201" s="265">
        <v>0</v>
      </c>
      <c r="R201" s="360">
        <f t="shared" si="5"/>
        <v>700</v>
      </c>
    </row>
    <row r="202" spans="1:43" s="35" customFormat="1" x14ac:dyDescent="0.3">
      <c r="A202" s="81">
        <v>4242</v>
      </c>
      <c r="B202" s="46" t="s">
        <v>65</v>
      </c>
      <c r="C202" s="110">
        <v>0</v>
      </c>
      <c r="D202" s="60">
        <v>0</v>
      </c>
      <c r="E202" s="60">
        <v>0</v>
      </c>
      <c r="F202" s="60">
        <v>0</v>
      </c>
      <c r="G202" s="60">
        <v>0</v>
      </c>
      <c r="H202" s="104">
        <v>0</v>
      </c>
      <c r="I202" s="104">
        <v>0</v>
      </c>
      <c r="J202" s="104">
        <v>0</v>
      </c>
      <c r="K202" s="60">
        <v>0</v>
      </c>
      <c r="L202" s="100">
        <v>0</v>
      </c>
      <c r="M202" s="60">
        <v>0</v>
      </c>
      <c r="N202" s="60">
        <v>0</v>
      </c>
      <c r="O202" s="60">
        <v>0</v>
      </c>
      <c r="P202" s="60">
        <v>0</v>
      </c>
      <c r="Q202" s="263">
        <v>0</v>
      </c>
      <c r="R202" s="358">
        <f t="shared" si="5"/>
        <v>0</v>
      </c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</row>
    <row r="203" spans="1:43" ht="19.5" thickBot="1" x14ac:dyDescent="0.35">
      <c r="A203" s="80">
        <v>42421</v>
      </c>
      <c r="B203" s="208" t="s">
        <v>124</v>
      </c>
      <c r="C203" s="109">
        <v>0</v>
      </c>
      <c r="D203" s="64">
        <v>0</v>
      </c>
      <c r="E203" s="64">
        <v>0</v>
      </c>
      <c r="F203" s="64">
        <v>0</v>
      </c>
      <c r="G203" s="64">
        <v>0</v>
      </c>
      <c r="H203" s="107">
        <v>0</v>
      </c>
      <c r="I203" s="107">
        <v>0</v>
      </c>
      <c r="J203" s="107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0</v>
      </c>
      <c r="P203" s="64">
        <v>0</v>
      </c>
      <c r="Q203" s="255">
        <v>0</v>
      </c>
      <c r="R203" s="358">
        <f t="shared" si="5"/>
        <v>0</v>
      </c>
    </row>
    <row r="204" spans="1:43" s="31" customFormat="1" ht="19.5" thickBot="1" x14ac:dyDescent="0.35">
      <c r="A204" s="65">
        <v>426</v>
      </c>
      <c r="B204" s="204" t="s">
        <v>26</v>
      </c>
      <c r="C204" s="161">
        <v>0</v>
      </c>
      <c r="D204" s="67">
        <v>0</v>
      </c>
      <c r="E204" s="67">
        <v>0</v>
      </c>
      <c r="F204" s="67">
        <v>0</v>
      </c>
      <c r="G204" s="67">
        <v>0</v>
      </c>
      <c r="H204" s="162">
        <v>0</v>
      </c>
      <c r="I204" s="162">
        <v>0</v>
      </c>
      <c r="J204" s="162">
        <v>0</v>
      </c>
      <c r="K204" s="67">
        <v>0</v>
      </c>
      <c r="L204" s="103">
        <v>0</v>
      </c>
      <c r="M204" s="67">
        <v>0</v>
      </c>
      <c r="N204" s="67">
        <v>0</v>
      </c>
      <c r="O204" s="67">
        <v>0</v>
      </c>
      <c r="P204" s="67">
        <v>0</v>
      </c>
      <c r="Q204" s="252">
        <v>0</v>
      </c>
      <c r="R204" s="360">
        <f t="shared" si="5"/>
        <v>0</v>
      </c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</row>
    <row r="205" spans="1:43" s="35" customFormat="1" x14ac:dyDescent="0.3">
      <c r="A205" s="187">
        <v>4262</v>
      </c>
      <c r="B205" s="203" t="s">
        <v>26</v>
      </c>
      <c r="C205" s="189">
        <v>0</v>
      </c>
      <c r="D205" s="198">
        <v>0</v>
      </c>
      <c r="E205" s="198">
        <v>0</v>
      </c>
      <c r="F205" s="198">
        <v>0</v>
      </c>
      <c r="G205" s="198">
        <v>0</v>
      </c>
      <c r="H205" s="193">
        <v>0</v>
      </c>
      <c r="I205" s="193">
        <v>0</v>
      </c>
      <c r="J205" s="193">
        <v>0</v>
      </c>
      <c r="K205" s="198">
        <v>0</v>
      </c>
      <c r="L205" s="197">
        <v>0</v>
      </c>
      <c r="M205" s="198">
        <v>0</v>
      </c>
      <c r="N205" s="198">
        <v>0</v>
      </c>
      <c r="O205" s="198">
        <v>0</v>
      </c>
      <c r="P205" s="198">
        <v>0</v>
      </c>
      <c r="Q205" s="264">
        <v>0</v>
      </c>
      <c r="R205" s="358">
        <f t="shared" si="5"/>
        <v>0</v>
      </c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</row>
    <row r="206" spans="1:43" ht="19.5" thickBot="1" x14ac:dyDescent="0.35">
      <c r="A206" s="80">
        <v>42621</v>
      </c>
      <c r="B206" s="208" t="s">
        <v>26</v>
      </c>
      <c r="C206" s="109">
        <v>0</v>
      </c>
      <c r="D206" s="64">
        <v>0</v>
      </c>
      <c r="E206" s="64">
        <v>0</v>
      </c>
      <c r="F206" s="64">
        <v>0</v>
      </c>
      <c r="G206" s="64">
        <v>0</v>
      </c>
      <c r="H206" s="107">
        <v>0</v>
      </c>
      <c r="I206" s="107">
        <v>0</v>
      </c>
      <c r="J206" s="107">
        <v>0</v>
      </c>
      <c r="K206" s="64">
        <v>0</v>
      </c>
      <c r="L206" s="64">
        <v>0</v>
      </c>
      <c r="M206" s="64">
        <v>0</v>
      </c>
      <c r="N206" s="64">
        <v>0</v>
      </c>
      <c r="O206" s="64">
        <v>0</v>
      </c>
      <c r="P206" s="64">
        <v>0</v>
      </c>
      <c r="Q206" s="255">
        <v>0</v>
      </c>
      <c r="R206" s="358">
        <f t="shared" si="5"/>
        <v>0</v>
      </c>
    </row>
    <row r="207" spans="1:43" ht="19.5" thickBot="1" x14ac:dyDescent="0.35">
      <c r="A207" s="209"/>
      <c r="B207" s="210" t="s">
        <v>23</v>
      </c>
      <c r="C207" s="161">
        <v>2487665</v>
      </c>
      <c r="D207" s="185">
        <f>D22+D176</f>
        <v>45780</v>
      </c>
      <c r="E207" s="185">
        <f>E22+E176</f>
        <v>63220</v>
      </c>
      <c r="F207" s="103">
        <f>F22</f>
        <v>64100</v>
      </c>
      <c r="G207" s="67">
        <f>G22</f>
        <v>4500</v>
      </c>
      <c r="H207" s="162">
        <f>H22+H176</f>
        <v>88615</v>
      </c>
      <c r="I207" s="162">
        <f>I176+I22</f>
        <v>18000</v>
      </c>
      <c r="J207" s="162">
        <f>J22</f>
        <v>3000</v>
      </c>
      <c r="K207" s="67">
        <v>0</v>
      </c>
      <c r="L207" s="103">
        <f>L22+L176</f>
        <v>2197500</v>
      </c>
      <c r="M207" s="67">
        <f>M22</f>
        <v>17.5</v>
      </c>
      <c r="N207" s="67">
        <f>N22</f>
        <v>2600</v>
      </c>
      <c r="O207" s="67">
        <v>0</v>
      </c>
      <c r="P207" s="67">
        <v>0</v>
      </c>
      <c r="Q207" s="252">
        <f>Q22</f>
        <v>332.5</v>
      </c>
      <c r="R207" s="358">
        <f t="shared" si="5"/>
        <v>2487665</v>
      </c>
    </row>
    <row r="208" spans="1:43" s="30" customFormat="1" ht="14.25" customHeight="1" thickBot="1" x14ac:dyDescent="0.35">
      <c r="A208" s="48"/>
      <c r="B208" s="49"/>
      <c r="C208" s="23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358"/>
    </row>
    <row r="209" spans="1:18" s="30" customFormat="1" ht="14.25" customHeight="1" x14ac:dyDescent="0.3">
      <c r="A209" s="365" t="s">
        <v>233</v>
      </c>
      <c r="B209" s="366"/>
      <c r="C209" s="366"/>
      <c r="D209" s="366"/>
      <c r="E209" s="366"/>
      <c r="F209" s="366"/>
      <c r="G209" s="366"/>
      <c r="H209" s="362">
        <v>10000</v>
      </c>
      <c r="I209" s="336"/>
      <c r="J209" s="336"/>
      <c r="K209" s="50"/>
      <c r="L209" s="50"/>
      <c r="M209" s="50"/>
      <c r="N209" s="50"/>
      <c r="O209" s="50"/>
      <c r="P209" s="50"/>
      <c r="Q209" s="50"/>
      <c r="R209" s="358"/>
    </row>
    <row r="210" spans="1:18" s="30" customFormat="1" ht="14.25" customHeight="1" x14ac:dyDescent="0.3">
      <c r="A210" s="367"/>
      <c r="B210" s="368"/>
      <c r="C210" s="368"/>
      <c r="D210" s="368"/>
      <c r="E210" s="368"/>
      <c r="F210" s="368"/>
      <c r="G210" s="368"/>
      <c r="H210" s="363"/>
      <c r="I210" s="336"/>
      <c r="J210" s="336"/>
      <c r="K210" s="50"/>
      <c r="L210" s="50"/>
      <c r="M210" s="50"/>
      <c r="N210" s="50"/>
      <c r="O210" s="50"/>
      <c r="P210" s="50"/>
      <c r="Q210" s="50"/>
      <c r="R210" s="358"/>
    </row>
    <row r="211" spans="1:18" s="30" customFormat="1" ht="14.25" customHeight="1" thickBot="1" x14ac:dyDescent="0.35">
      <c r="A211" s="369"/>
      <c r="B211" s="370"/>
      <c r="C211" s="370"/>
      <c r="D211" s="370"/>
      <c r="E211" s="370"/>
      <c r="F211" s="370"/>
      <c r="G211" s="370"/>
      <c r="H211" s="364"/>
      <c r="I211" s="336"/>
      <c r="J211" s="336"/>
      <c r="K211" s="50"/>
      <c r="L211" s="50"/>
      <c r="M211" s="50"/>
      <c r="N211" s="50"/>
      <c r="O211" s="50"/>
      <c r="P211" s="50"/>
      <c r="Q211" s="50"/>
      <c r="R211" s="358"/>
    </row>
    <row r="213" spans="1:18" ht="20.25" x14ac:dyDescent="0.3">
      <c r="A213" s="134" t="s">
        <v>220</v>
      </c>
      <c r="B213" s="134"/>
      <c r="C213" s="134"/>
      <c r="D213" s="249"/>
      <c r="E213" s="249"/>
    </row>
    <row r="214" spans="1:18" ht="20.25" x14ac:dyDescent="0.3">
      <c r="A214" s="134"/>
      <c r="B214" s="134"/>
      <c r="C214" s="134"/>
      <c r="D214" s="249"/>
      <c r="E214" s="249"/>
    </row>
    <row r="215" spans="1:18" ht="20.25" x14ac:dyDescent="0.3">
      <c r="A215" s="134"/>
      <c r="B215" s="134"/>
      <c r="C215" s="134"/>
      <c r="D215" s="249"/>
      <c r="E215" s="249"/>
    </row>
    <row r="216" spans="1:18" ht="20.25" x14ac:dyDescent="0.3">
      <c r="A216" s="134" t="s">
        <v>207</v>
      </c>
      <c r="B216" s="134"/>
      <c r="C216" s="134"/>
      <c r="D216" s="249"/>
      <c r="E216" s="249"/>
    </row>
    <row r="217" spans="1:18" ht="20.25" x14ac:dyDescent="0.3">
      <c r="A217" s="134"/>
      <c r="B217" s="134"/>
      <c r="C217" s="134"/>
      <c r="D217" s="249"/>
      <c r="E217" s="249"/>
    </row>
    <row r="218" spans="1:18" ht="20.25" x14ac:dyDescent="0.3">
      <c r="A218" s="134" t="s">
        <v>260</v>
      </c>
      <c r="B218" s="134"/>
      <c r="C218" s="134"/>
      <c r="D218" s="249"/>
      <c r="E218" s="249"/>
    </row>
    <row r="219" spans="1:18" ht="20.25" x14ac:dyDescent="0.3">
      <c r="A219" s="134"/>
      <c r="B219" s="134"/>
      <c r="C219" s="134"/>
      <c r="D219" s="249"/>
      <c r="E219" s="249"/>
    </row>
    <row r="220" spans="1:18" ht="26.25" x14ac:dyDescent="0.4">
      <c r="A220" s="277" t="s">
        <v>259</v>
      </c>
      <c r="B220" s="248"/>
      <c r="C220" s="248"/>
      <c r="D220" s="244"/>
      <c r="E220" s="244"/>
    </row>
    <row r="221" spans="1:18" ht="26.25" x14ac:dyDescent="0.4">
      <c r="A221" s="278" t="s">
        <v>212</v>
      </c>
      <c r="B221" s="246"/>
      <c r="C221" s="245"/>
      <c r="D221" s="244"/>
      <c r="E221" s="244"/>
    </row>
  </sheetData>
  <mergeCells count="11">
    <mergeCell ref="O12:Q12"/>
    <mergeCell ref="H209:H211"/>
    <mergeCell ref="A209:G211"/>
    <mergeCell ref="A1:C1"/>
    <mergeCell ref="O7:Q7"/>
    <mergeCell ref="O8:Q8"/>
    <mergeCell ref="O11:Q11"/>
    <mergeCell ref="B3:H3"/>
    <mergeCell ref="O9:Q9"/>
    <mergeCell ref="A6:D6"/>
    <mergeCell ref="A2:Q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CB0C0-C64C-473C-A553-823AD62AAAA1}">
  <dimension ref="A1:AP218"/>
  <sheetViews>
    <sheetView topLeftCell="A193" zoomScale="75" zoomScaleNormal="75" workbookViewId="0">
      <selection activeCell="A216" sqref="A216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5" width="22.85546875" style="1" customWidth="1"/>
    <col min="6" max="7" width="18.28515625" style="1" customWidth="1"/>
    <col min="8" max="10" width="18.85546875" style="1" customWidth="1"/>
    <col min="11" max="13" width="18.28515625" style="1" customWidth="1"/>
    <col min="14" max="14" width="17.140625" style="1" customWidth="1"/>
    <col min="15" max="17" width="18.28515625" style="1" customWidth="1"/>
    <col min="18" max="42" width="19.42578125" style="30"/>
    <col min="43" max="16384" width="19.42578125" style="1"/>
  </cols>
  <sheetData>
    <row r="1" spans="1:17" ht="19.5" thickBot="1" x14ac:dyDescent="0.35">
      <c r="A1" s="371" t="s">
        <v>63</v>
      </c>
      <c r="B1" s="372"/>
      <c r="C1" s="372"/>
    </row>
    <row r="2" spans="1:17" ht="26.25" x14ac:dyDescent="0.4">
      <c r="A2" s="377" t="s">
        <v>258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</row>
    <row r="3" spans="1:17" x14ac:dyDescent="0.3">
      <c r="A3" s="4"/>
      <c r="B3" s="375"/>
      <c r="C3" s="375"/>
      <c r="D3" s="375"/>
      <c r="E3" s="375"/>
      <c r="F3" s="375"/>
      <c r="G3" s="375"/>
      <c r="H3" s="375"/>
      <c r="I3" s="339"/>
      <c r="J3" s="357"/>
      <c r="K3" s="339"/>
      <c r="L3" s="214"/>
      <c r="M3" s="214"/>
      <c r="N3" s="214"/>
      <c r="O3" s="214"/>
      <c r="P3" s="214"/>
      <c r="Q3" s="214"/>
    </row>
    <row r="4" spans="1:17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9.5" thickBot="1" x14ac:dyDescent="0.35">
      <c r="A6" s="376" t="s">
        <v>188</v>
      </c>
      <c r="B6" s="376"/>
      <c r="C6" s="376"/>
      <c r="D6" s="376"/>
      <c r="E6" s="349"/>
      <c r="F6" s="14"/>
      <c r="G6" s="14"/>
      <c r="H6" s="14"/>
      <c r="I6" s="14"/>
      <c r="J6" s="14"/>
      <c r="K6" s="14"/>
      <c r="L6" s="14"/>
      <c r="M6" s="14"/>
      <c r="N6" s="9"/>
      <c r="O6" s="9"/>
      <c r="P6" s="9"/>
      <c r="Q6" s="9"/>
    </row>
    <row r="7" spans="1:17" ht="19.5" thickBot="1" x14ac:dyDescent="0.35">
      <c r="A7" s="68" t="s">
        <v>12</v>
      </c>
      <c r="B7" s="247" t="s">
        <v>217</v>
      </c>
      <c r="C7" s="69" t="s">
        <v>218</v>
      </c>
      <c r="D7" s="85" t="s">
        <v>219</v>
      </c>
      <c r="E7" s="354"/>
      <c r="F7" s="272" t="s">
        <v>66</v>
      </c>
      <c r="G7" s="73"/>
      <c r="H7" s="73"/>
      <c r="I7" s="73"/>
      <c r="J7" s="73"/>
      <c r="K7" s="73"/>
      <c r="L7" s="73"/>
      <c r="M7" s="73"/>
      <c r="N7" s="15"/>
      <c r="O7" s="373"/>
      <c r="P7" s="373"/>
      <c r="Q7" s="373"/>
    </row>
    <row r="8" spans="1:17" x14ac:dyDescent="0.3">
      <c r="A8" s="70" t="s">
        <v>9</v>
      </c>
      <c r="B8" s="71">
        <v>173100</v>
      </c>
      <c r="C8" s="71">
        <v>166100</v>
      </c>
      <c r="D8" s="76">
        <v>166100</v>
      </c>
      <c r="E8" s="352"/>
      <c r="F8" s="272"/>
      <c r="G8" s="73"/>
      <c r="H8" s="73"/>
      <c r="I8" s="73"/>
      <c r="J8" s="73"/>
      <c r="K8" s="73"/>
      <c r="L8" s="73"/>
      <c r="M8" s="73"/>
      <c r="N8" s="17"/>
      <c r="O8" s="374"/>
      <c r="P8" s="374"/>
      <c r="Q8" s="374"/>
    </row>
    <row r="9" spans="1:17" ht="36.75" x14ac:dyDescent="0.3">
      <c r="A9" s="53" t="s">
        <v>57</v>
      </c>
      <c r="B9" s="16">
        <v>0</v>
      </c>
      <c r="C9" s="16">
        <v>0</v>
      </c>
      <c r="D9" s="77">
        <v>0</v>
      </c>
      <c r="E9" s="352"/>
      <c r="F9" s="272" t="s">
        <v>141</v>
      </c>
      <c r="G9" s="73"/>
      <c r="H9" s="73"/>
      <c r="I9" s="73"/>
      <c r="J9" s="73"/>
      <c r="K9" s="73"/>
      <c r="L9" s="73"/>
      <c r="M9" s="73"/>
      <c r="N9" s="18"/>
      <c r="O9" s="374"/>
      <c r="P9" s="374"/>
      <c r="Q9" s="374"/>
    </row>
    <row r="10" spans="1:17" x14ac:dyDescent="0.3">
      <c r="A10" s="53" t="s">
        <v>140</v>
      </c>
      <c r="B10" s="16">
        <v>116615</v>
      </c>
      <c r="C10" s="16">
        <v>116615</v>
      </c>
      <c r="D10" s="77">
        <v>116615</v>
      </c>
      <c r="E10" s="352"/>
      <c r="F10" s="338"/>
      <c r="G10" s="337"/>
      <c r="H10" s="337"/>
      <c r="I10" s="337"/>
      <c r="J10" s="356"/>
      <c r="K10" s="337"/>
      <c r="L10" s="337"/>
      <c r="M10" s="337"/>
      <c r="N10" s="18"/>
      <c r="O10" s="338"/>
      <c r="P10" s="338"/>
      <c r="Q10" s="338"/>
    </row>
    <row r="11" spans="1:17" ht="36" x14ac:dyDescent="0.3">
      <c r="A11" s="54" t="s">
        <v>8</v>
      </c>
      <c r="B11" s="20">
        <v>0</v>
      </c>
      <c r="C11" s="20">
        <v>0</v>
      </c>
      <c r="D11" s="78">
        <v>0</v>
      </c>
      <c r="E11" s="355"/>
      <c r="F11" s="272" t="s">
        <v>67</v>
      </c>
      <c r="G11" s="73"/>
      <c r="H11" s="73"/>
      <c r="I11" s="73"/>
      <c r="J11" s="73"/>
      <c r="K11" s="73"/>
      <c r="L11" s="73"/>
      <c r="M11" s="73"/>
      <c r="N11" s="18"/>
      <c r="O11" s="374"/>
      <c r="P11" s="374"/>
      <c r="Q11" s="374"/>
    </row>
    <row r="12" spans="1:17" x14ac:dyDescent="0.3">
      <c r="A12" s="55" t="s">
        <v>1</v>
      </c>
      <c r="B12" s="16">
        <v>2600</v>
      </c>
      <c r="C12" s="16">
        <v>2600</v>
      </c>
      <c r="D12" s="77">
        <v>2600</v>
      </c>
      <c r="E12" s="352"/>
      <c r="F12" s="273" t="s">
        <v>68</v>
      </c>
      <c r="G12" s="74"/>
      <c r="H12" s="74"/>
      <c r="I12" s="74"/>
      <c r="J12" s="74"/>
      <c r="K12" s="74"/>
      <c r="L12" s="74"/>
      <c r="M12" s="74"/>
      <c r="N12" s="21"/>
      <c r="O12" s="361"/>
      <c r="P12" s="361"/>
      <c r="Q12" s="361"/>
    </row>
    <row r="13" spans="1:17" x14ac:dyDescent="0.3">
      <c r="A13" s="55" t="s">
        <v>10</v>
      </c>
      <c r="B13" s="16">
        <v>2205017.5</v>
      </c>
      <c r="C13" s="16">
        <v>2205017.5</v>
      </c>
      <c r="D13" s="77">
        <v>2205011.5</v>
      </c>
      <c r="E13" s="352"/>
      <c r="F13" s="75"/>
      <c r="G13" s="9"/>
      <c r="H13" s="22"/>
      <c r="I13" s="22"/>
      <c r="J13" s="22"/>
      <c r="K13" s="22"/>
      <c r="L13" s="9"/>
      <c r="M13" s="9"/>
      <c r="N13" s="9"/>
      <c r="O13" s="9"/>
      <c r="P13" s="9"/>
      <c r="Q13" s="9"/>
    </row>
    <row r="14" spans="1:17" x14ac:dyDescent="0.3">
      <c r="A14" s="55" t="s">
        <v>169</v>
      </c>
      <c r="B14" s="16">
        <v>332.5</v>
      </c>
      <c r="C14" s="16">
        <v>332.5</v>
      </c>
      <c r="D14" s="77">
        <v>218.5</v>
      </c>
      <c r="E14" s="352"/>
      <c r="F14" s="75"/>
      <c r="G14" s="9"/>
      <c r="H14" s="22"/>
      <c r="I14" s="22"/>
      <c r="J14" s="22"/>
      <c r="K14" s="22"/>
      <c r="L14" s="9"/>
      <c r="M14" s="9"/>
      <c r="N14" s="9"/>
      <c r="O14" s="9"/>
      <c r="P14" s="9"/>
      <c r="Q14" s="9"/>
    </row>
    <row r="15" spans="1:17" ht="19.5" thickBot="1" x14ac:dyDescent="0.35">
      <c r="A15" s="92" t="s">
        <v>171</v>
      </c>
      <c r="B15" s="93">
        <v>0</v>
      </c>
      <c r="C15" s="93">
        <v>0</v>
      </c>
      <c r="D15" s="94">
        <v>0</v>
      </c>
      <c r="E15" s="352"/>
      <c r="F15" s="75"/>
      <c r="G15" s="9"/>
      <c r="H15" s="22"/>
      <c r="I15" s="22"/>
      <c r="J15" s="22"/>
      <c r="K15" s="22"/>
      <c r="L15" s="9"/>
      <c r="M15" s="9"/>
      <c r="N15" s="9"/>
      <c r="O15" s="9"/>
      <c r="P15" s="9"/>
      <c r="Q15" s="9"/>
    </row>
    <row r="16" spans="1:17" ht="19.5" thickBot="1" x14ac:dyDescent="0.35">
      <c r="A16" s="136" t="s">
        <v>13</v>
      </c>
      <c r="B16" s="137">
        <v>2497665</v>
      </c>
      <c r="C16" s="137">
        <v>2490665</v>
      </c>
      <c r="D16" s="138">
        <v>2490545</v>
      </c>
      <c r="E16" s="23"/>
      <c r="F16" s="75"/>
      <c r="G16" s="9"/>
      <c r="H16" s="24"/>
      <c r="I16" s="24"/>
      <c r="J16" s="24"/>
      <c r="K16" s="24"/>
      <c r="L16" s="9"/>
      <c r="M16" s="9"/>
      <c r="N16" s="9"/>
      <c r="O16" s="9"/>
      <c r="P16" s="9"/>
      <c r="Q16" s="9"/>
    </row>
    <row r="17" spans="1:42" x14ac:dyDescent="0.3">
      <c r="A17" s="142" t="s">
        <v>239</v>
      </c>
      <c r="B17" s="143">
        <v>-10000</v>
      </c>
      <c r="C17" s="143">
        <v>0</v>
      </c>
      <c r="D17" s="144">
        <v>0</v>
      </c>
      <c r="E17" s="353"/>
      <c r="O17" s="9"/>
      <c r="P17" s="9"/>
      <c r="Q17" s="9"/>
    </row>
    <row r="18" spans="1:42" ht="19.5" thickBot="1" x14ac:dyDescent="0.35">
      <c r="A18" s="139" t="s">
        <v>13</v>
      </c>
      <c r="B18" s="140">
        <v>2487665</v>
      </c>
      <c r="C18" s="140">
        <v>2490665</v>
      </c>
      <c r="D18" s="141">
        <v>2490545</v>
      </c>
      <c r="E18" s="23"/>
      <c r="O18" s="9"/>
      <c r="P18" s="9"/>
      <c r="Q18" s="9"/>
    </row>
    <row r="19" spans="1:42" x14ac:dyDescent="0.3">
      <c r="B19" s="2"/>
      <c r="O19" s="9"/>
      <c r="P19" s="9"/>
      <c r="Q19" s="9"/>
    </row>
    <row r="20" spans="1:42" ht="19.5" thickBot="1" x14ac:dyDescent="0.35">
      <c r="A20" s="28" t="s">
        <v>14</v>
      </c>
      <c r="B20" s="29"/>
      <c r="C20" s="10"/>
      <c r="D20" s="12"/>
      <c r="E20" s="12"/>
      <c r="F20" s="12"/>
      <c r="G20" s="12"/>
      <c r="H20" s="12"/>
      <c r="I20" s="12"/>
      <c r="J20" s="12"/>
      <c r="K20" s="12"/>
      <c r="L20" s="9"/>
      <c r="M20" s="9"/>
      <c r="N20" s="51"/>
      <c r="O20" s="211"/>
      <c r="P20" s="27"/>
      <c r="Q20" s="27"/>
    </row>
    <row r="21" spans="1:42" ht="126.75" thickBot="1" x14ac:dyDescent="0.35">
      <c r="A21" s="170" t="s">
        <v>15</v>
      </c>
      <c r="B21" s="171" t="s">
        <v>0</v>
      </c>
      <c r="C21" s="172" t="s">
        <v>241</v>
      </c>
      <c r="D21" s="173" t="s">
        <v>250</v>
      </c>
      <c r="E21" s="173" t="s">
        <v>251</v>
      </c>
      <c r="F21" s="173" t="s">
        <v>244</v>
      </c>
      <c r="G21" s="173" t="s">
        <v>204</v>
      </c>
      <c r="H21" s="173" t="s">
        <v>225</v>
      </c>
      <c r="I21" s="173" t="s">
        <v>226</v>
      </c>
      <c r="J21" s="173" t="s">
        <v>249</v>
      </c>
      <c r="K21" s="173" t="s">
        <v>8</v>
      </c>
      <c r="L21" s="173" t="s">
        <v>252</v>
      </c>
      <c r="M21" s="173" t="s">
        <v>253</v>
      </c>
      <c r="N21" s="173" t="s">
        <v>205</v>
      </c>
      <c r="O21" s="173" t="s">
        <v>206</v>
      </c>
      <c r="P21" s="173" t="s">
        <v>22</v>
      </c>
      <c r="Q21" s="274" t="s">
        <v>254</v>
      </c>
    </row>
    <row r="22" spans="1:42" ht="19.5" thickBot="1" x14ac:dyDescent="0.35">
      <c r="A22" s="174">
        <v>3</v>
      </c>
      <c r="B22" s="175"/>
      <c r="C22" s="165">
        <v>2472315</v>
      </c>
      <c r="D22" s="176">
        <v>42840</v>
      </c>
      <c r="E22" s="176">
        <v>59160</v>
      </c>
      <c r="F22" s="177">
        <f>F41</f>
        <v>64100</v>
      </c>
      <c r="G22" s="178">
        <f>G23+G41</f>
        <v>4500</v>
      </c>
      <c r="H22" s="179">
        <f>H41+H158</f>
        <v>88415</v>
      </c>
      <c r="I22" s="335">
        <f>I41</f>
        <v>10350</v>
      </c>
      <c r="J22" s="335">
        <f>J41</f>
        <v>3000</v>
      </c>
      <c r="K22" s="279">
        <v>0</v>
      </c>
      <c r="L22" s="177">
        <f>L23+L41</f>
        <v>2197000</v>
      </c>
      <c r="M22" s="178">
        <f>M41</f>
        <v>17.5</v>
      </c>
      <c r="N22" s="279">
        <f>N41</f>
        <v>2600</v>
      </c>
      <c r="O22" s="279">
        <v>0</v>
      </c>
      <c r="P22" s="279">
        <v>0</v>
      </c>
      <c r="Q22" s="251">
        <f>Q41</f>
        <v>332.5</v>
      </c>
      <c r="AP22" s="1"/>
    </row>
    <row r="23" spans="1:42" ht="19.5" thickBot="1" x14ac:dyDescent="0.35">
      <c r="A23" s="65">
        <v>31</v>
      </c>
      <c r="B23" s="66" t="s">
        <v>7</v>
      </c>
      <c r="C23" s="108">
        <v>2181000</v>
      </c>
      <c r="D23" s="95">
        <v>0</v>
      </c>
      <c r="E23" s="95">
        <v>0</v>
      </c>
      <c r="F23" s="95">
        <v>0</v>
      </c>
      <c r="G23" s="67">
        <f>G29</f>
        <v>2000</v>
      </c>
      <c r="H23" s="103">
        <v>0</v>
      </c>
      <c r="I23" s="103">
        <v>0</v>
      </c>
      <c r="J23" s="103">
        <v>0</v>
      </c>
      <c r="K23" s="67">
        <v>0</v>
      </c>
      <c r="L23" s="95">
        <f>L24+L29+L37</f>
        <v>2179000</v>
      </c>
      <c r="M23" s="67">
        <v>0</v>
      </c>
      <c r="N23" s="67">
        <v>0</v>
      </c>
      <c r="O23" s="67">
        <v>0</v>
      </c>
      <c r="P23" s="67">
        <v>0</v>
      </c>
      <c r="Q23" s="252">
        <v>0</v>
      </c>
      <c r="AP23" s="1"/>
    </row>
    <row r="24" spans="1:42" ht="19.5" thickBot="1" x14ac:dyDescent="0.35">
      <c r="A24" s="65">
        <v>311</v>
      </c>
      <c r="B24" s="66" t="s">
        <v>18</v>
      </c>
      <c r="C24" s="161">
        <v>1785000</v>
      </c>
      <c r="D24" s="95">
        <v>0</v>
      </c>
      <c r="E24" s="95">
        <v>0</v>
      </c>
      <c r="F24" s="95">
        <v>0</v>
      </c>
      <c r="G24" s="67">
        <v>0</v>
      </c>
      <c r="H24" s="103">
        <v>0</v>
      </c>
      <c r="I24" s="103">
        <v>0</v>
      </c>
      <c r="J24" s="103">
        <v>0</v>
      </c>
      <c r="K24" s="67">
        <v>0</v>
      </c>
      <c r="L24" s="95">
        <f>L25+L27+L28</f>
        <v>1785000</v>
      </c>
      <c r="M24" s="67">
        <v>0</v>
      </c>
      <c r="N24" s="67">
        <v>0</v>
      </c>
      <c r="O24" s="67">
        <v>0</v>
      </c>
      <c r="P24" s="67">
        <v>0</v>
      </c>
      <c r="Q24" s="252">
        <v>0</v>
      </c>
      <c r="AP24" s="1"/>
    </row>
    <row r="25" spans="1:42" x14ac:dyDescent="0.3">
      <c r="A25" s="79">
        <v>31111</v>
      </c>
      <c r="B25" s="33" t="s">
        <v>27</v>
      </c>
      <c r="C25" s="180">
        <v>1700000</v>
      </c>
      <c r="D25" s="181">
        <v>0</v>
      </c>
      <c r="E25" s="181">
        <v>0</v>
      </c>
      <c r="F25" s="181">
        <v>0</v>
      </c>
      <c r="G25" s="182">
        <v>0</v>
      </c>
      <c r="H25" s="182">
        <v>0</v>
      </c>
      <c r="I25" s="182">
        <v>0</v>
      </c>
      <c r="J25" s="182">
        <v>0</v>
      </c>
      <c r="K25" s="182">
        <v>0</v>
      </c>
      <c r="L25" s="181">
        <v>1700000</v>
      </c>
      <c r="M25" s="182">
        <v>0</v>
      </c>
      <c r="N25" s="182">
        <v>0</v>
      </c>
      <c r="O25" s="182">
        <v>0</v>
      </c>
      <c r="P25" s="182">
        <v>0</v>
      </c>
      <c r="Q25" s="253">
        <v>0</v>
      </c>
      <c r="AP25" s="1"/>
    </row>
    <row r="26" spans="1:42" x14ac:dyDescent="0.3">
      <c r="A26" s="82">
        <v>31113</v>
      </c>
      <c r="B26" s="38" t="s">
        <v>158</v>
      </c>
      <c r="C26" s="111">
        <v>0</v>
      </c>
      <c r="D26" s="56">
        <v>0</v>
      </c>
      <c r="E26" s="56">
        <v>0</v>
      </c>
      <c r="F26" s="56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56">
        <v>0</v>
      </c>
      <c r="M26" s="63">
        <v>0</v>
      </c>
      <c r="N26" s="63">
        <v>0</v>
      </c>
      <c r="O26" s="63">
        <v>0</v>
      </c>
      <c r="P26" s="63">
        <v>0</v>
      </c>
      <c r="Q26" s="254">
        <v>0</v>
      </c>
      <c r="AP26" s="1"/>
    </row>
    <row r="27" spans="1:42" x14ac:dyDescent="0.3">
      <c r="A27" s="82">
        <v>31131</v>
      </c>
      <c r="B27" s="38" t="s">
        <v>159</v>
      </c>
      <c r="C27" s="111">
        <v>45000</v>
      </c>
      <c r="D27" s="56">
        <v>0</v>
      </c>
      <c r="E27" s="56">
        <v>0</v>
      </c>
      <c r="F27" s="56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56">
        <v>45000</v>
      </c>
      <c r="M27" s="63">
        <v>0</v>
      </c>
      <c r="N27" s="63">
        <v>0</v>
      </c>
      <c r="O27" s="63">
        <v>0</v>
      </c>
      <c r="P27" s="63">
        <v>0</v>
      </c>
      <c r="Q27" s="254">
        <v>0</v>
      </c>
      <c r="AP27" s="1"/>
    </row>
    <row r="28" spans="1:42" ht="19.5" thickBot="1" x14ac:dyDescent="0.35">
      <c r="A28" s="80">
        <v>31141</v>
      </c>
      <c r="B28" s="34" t="s">
        <v>160</v>
      </c>
      <c r="C28" s="109">
        <v>40000</v>
      </c>
      <c r="D28" s="57">
        <v>0</v>
      </c>
      <c r="E28" s="57">
        <v>0</v>
      </c>
      <c r="F28" s="57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57">
        <v>40000</v>
      </c>
      <c r="M28" s="64">
        <v>0</v>
      </c>
      <c r="N28" s="64">
        <v>0</v>
      </c>
      <c r="O28" s="64">
        <v>0</v>
      </c>
      <c r="P28" s="64">
        <v>0</v>
      </c>
      <c r="Q28" s="255">
        <v>0</v>
      </c>
      <c r="AP28" s="1"/>
    </row>
    <row r="29" spans="1:42" ht="19.5" thickBot="1" x14ac:dyDescent="0.35">
      <c r="A29" s="303">
        <v>312</v>
      </c>
      <c r="B29" s="304" t="s">
        <v>16</v>
      </c>
      <c r="C29" s="305">
        <v>96000</v>
      </c>
      <c r="D29" s="306">
        <v>0</v>
      </c>
      <c r="E29" s="306">
        <v>0</v>
      </c>
      <c r="F29" s="306">
        <v>0</v>
      </c>
      <c r="G29" s="307">
        <f>G31</f>
        <v>2000</v>
      </c>
      <c r="H29" s="308">
        <v>0</v>
      </c>
      <c r="I29" s="308">
        <v>0</v>
      </c>
      <c r="J29" s="308">
        <v>0</v>
      </c>
      <c r="K29" s="307">
        <v>0</v>
      </c>
      <c r="L29" s="306">
        <f>L31+L32+L33+L34+L35+L36</f>
        <v>94000</v>
      </c>
      <c r="M29" s="307">
        <v>0</v>
      </c>
      <c r="N29" s="307">
        <v>0</v>
      </c>
      <c r="O29" s="307">
        <v>0</v>
      </c>
      <c r="P29" s="307">
        <v>0</v>
      </c>
      <c r="Q29" s="309">
        <v>0</v>
      </c>
      <c r="AP29" s="1"/>
    </row>
    <row r="30" spans="1:42" x14ac:dyDescent="0.3">
      <c r="A30" s="324">
        <v>31211</v>
      </c>
      <c r="B30" s="325" t="s">
        <v>216</v>
      </c>
      <c r="C30" s="323">
        <v>0</v>
      </c>
      <c r="D30" s="326">
        <v>0</v>
      </c>
      <c r="E30" s="326">
        <v>0</v>
      </c>
      <c r="F30" s="326">
        <v>0</v>
      </c>
      <c r="G30" s="327">
        <v>0</v>
      </c>
      <c r="H30" s="328">
        <v>0</v>
      </c>
      <c r="I30" s="328">
        <v>0</v>
      </c>
      <c r="J30" s="328">
        <v>0</v>
      </c>
      <c r="K30" s="327">
        <v>0</v>
      </c>
      <c r="L30" s="326">
        <v>0</v>
      </c>
      <c r="M30" s="327">
        <v>0</v>
      </c>
      <c r="N30" s="327">
        <v>0</v>
      </c>
      <c r="O30" s="327">
        <v>0</v>
      </c>
      <c r="P30" s="327">
        <v>0</v>
      </c>
      <c r="Q30" s="329">
        <v>0</v>
      </c>
      <c r="AP30" s="1"/>
    </row>
    <row r="31" spans="1:42" x14ac:dyDescent="0.3">
      <c r="A31" s="82">
        <v>31212</v>
      </c>
      <c r="B31" s="38" t="s">
        <v>184</v>
      </c>
      <c r="C31" s="111">
        <v>47000</v>
      </c>
      <c r="D31" s="56">
        <v>0</v>
      </c>
      <c r="E31" s="56">
        <v>0</v>
      </c>
      <c r="F31" s="56">
        <v>0</v>
      </c>
      <c r="G31" s="63">
        <v>2000</v>
      </c>
      <c r="H31" s="63">
        <v>0</v>
      </c>
      <c r="I31" s="63">
        <v>0</v>
      </c>
      <c r="J31" s="63">
        <v>0</v>
      </c>
      <c r="K31" s="63">
        <v>0</v>
      </c>
      <c r="L31" s="56">
        <v>45000</v>
      </c>
      <c r="M31" s="63">
        <v>0</v>
      </c>
      <c r="N31" s="63">
        <v>0</v>
      </c>
      <c r="O31" s="63">
        <v>0</v>
      </c>
      <c r="P31" s="63">
        <v>0</v>
      </c>
      <c r="Q31" s="254">
        <v>0</v>
      </c>
      <c r="AP31" s="1"/>
    </row>
    <row r="32" spans="1:42" x14ac:dyDescent="0.3">
      <c r="A32" s="82">
        <v>31213</v>
      </c>
      <c r="B32" s="38" t="s">
        <v>187</v>
      </c>
      <c r="C32" s="111">
        <v>6000</v>
      </c>
      <c r="D32" s="56">
        <v>0</v>
      </c>
      <c r="E32" s="56">
        <v>0</v>
      </c>
      <c r="F32" s="56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56">
        <v>6000</v>
      </c>
      <c r="M32" s="63">
        <v>0</v>
      </c>
      <c r="N32" s="63">
        <v>0</v>
      </c>
      <c r="O32" s="63">
        <v>0</v>
      </c>
      <c r="P32" s="63">
        <v>0</v>
      </c>
      <c r="Q32" s="254">
        <v>0</v>
      </c>
      <c r="AP32" s="1"/>
    </row>
    <row r="33" spans="1:42" x14ac:dyDescent="0.3">
      <c r="A33" s="82">
        <v>31214</v>
      </c>
      <c r="B33" s="38" t="s">
        <v>213</v>
      </c>
      <c r="C33" s="111">
        <v>6000</v>
      </c>
      <c r="D33" s="56">
        <v>0</v>
      </c>
      <c r="E33" s="56">
        <v>0</v>
      </c>
      <c r="F33" s="56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56">
        <v>6000</v>
      </c>
      <c r="M33" s="63">
        <v>0</v>
      </c>
      <c r="N33" s="63">
        <v>0</v>
      </c>
      <c r="O33" s="63">
        <v>0</v>
      </c>
      <c r="P33" s="63">
        <v>0</v>
      </c>
      <c r="Q33" s="254">
        <v>0</v>
      </c>
      <c r="AP33" s="1"/>
    </row>
    <row r="34" spans="1:42" x14ac:dyDescent="0.3">
      <c r="A34" s="82">
        <v>31215</v>
      </c>
      <c r="B34" s="38" t="s">
        <v>186</v>
      </c>
      <c r="C34" s="111">
        <v>2000</v>
      </c>
      <c r="D34" s="56">
        <v>0</v>
      </c>
      <c r="E34" s="56">
        <v>0</v>
      </c>
      <c r="F34" s="56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56">
        <v>2000</v>
      </c>
      <c r="M34" s="63">
        <v>0</v>
      </c>
      <c r="N34" s="63">
        <v>0</v>
      </c>
      <c r="O34" s="63">
        <v>0</v>
      </c>
      <c r="P34" s="63">
        <v>0</v>
      </c>
      <c r="Q34" s="254">
        <v>0</v>
      </c>
      <c r="AP34" s="1"/>
    </row>
    <row r="35" spans="1:42" x14ac:dyDescent="0.3">
      <c r="A35" s="82">
        <v>31216</v>
      </c>
      <c r="B35" s="38" t="s">
        <v>185</v>
      </c>
      <c r="C35" s="111">
        <v>30000</v>
      </c>
      <c r="D35" s="56">
        <v>0</v>
      </c>
      <c r="E35" s="56">
        <v>0</v>
      </c>
      <c r="F35" s="56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56">
        <v>30000</v>
      </c>
      <c r="M35" s="63">
        <v>0</v>
      </c>
      <c r="N35" s="63">
        <v>0</v>
      </c>
      <c r="O35" s="63">
        <v>0</v>
      </c>
      <c r="P35" s="63">
        <v>0</v>
      </c>
      <c r="Q35" s="254">
        <v>0</v>
      </c>
      <c r="AP35" s="1"/>
    </row>
    <row r="36" spans="1:42" ht="19.5" thickBot="1" x14ac:dyDescent="0.35">
      <c r="A36" s="317">
        <v>31219</v>
      </c>
      <c r="B36" s="318" t="s">
        <v>16</v>
      </c>
      <c r="C36" s="319">
        <v>5000</v>
      </c>
      <c r="D36" s="320">
        <v>0</v>
      </c>
      <c r="E36" s="320">
        <v>0</v>
      </c>
      <c r="F36" s="320">
        <v>0</v>
      </c>
      <c r="G36" s="321">
        <v>0</v>
      </c>
      <c r="H36" s="321">
        <v>0</v>
      </c>
      <c r="I36" s="321">
        <v>0</v>
      </c>
      <c r="J36" s="321">
        <v>0</v>
      </c>
      <c r="K36" s="321">
        <v>0</v>
      </c>
      <c r="L36" s="320">
        <v>5000</v>
      </c>
      <c r="M36" s="321">
        <v>0</v>
      </c>
      <c r="N36" s="321">
        <v>0</v>
      </c>
      <c r="O36" s="321">
        <v>0</v>
      </c>
      <c r="P36" s="321">
        <v>0</v>
      </c>
      <c r="Q36" s="322">
        <v>0</v>
      </c>
      <c r="AP36" s="1"/>
    </row>
    <row r="37" spans="1:42" ht="19.5" thickBot="1" x14ac:dyDescent="0.35">
      <c r="A37" s="310">
        <v>313</v>
      </c>
      <c r="B37" s="311" t="s">
        <v>24</v>
      </c>
      <c r="C37" s="312">
        <v>300000</v>
      </c>
      <c r="D37" s="313">
        <v>0</v>
      </c>
      <c r="E37" s="313">
        <v>0</v>
      </c>
      <c r="F37" s="313">
        <v>0</v>
      </c>
      <c r="G37" s="314">
        <v>0</v>
      </c>
      <c r="H37" s="315">
        <v>0</v>
      </c>
      <c r="I37" s="315">
        <v>0</v>
      </c>
      <c r="J37" s="315">
        <v>0</v>
      </c>
      <c r="K37" s="314">
        <v>0</v>
      </c>
      <c r="L37" s="313">
        <f>L38</f>
        <v>300000</v>
      </c>
      <c r="M37" s="314">
        <v>0</v>
      </c>
      <c r="N37" s="314">
        <v>0</v>
      </c>
      <c r="O37" s="314">
        <v>0</v>
      </c>
      <c r="P37" s="314">
        <v>0</v>
      </c>
      <c r="Q37" s="316">
        <v>0</v>
      </c>
      <c r="AP37" s="1"/>
    </row>
    <row r="38" spans="1:42" x14ac:dyDescent="0.3">
      <c r="A38" s="183">
        <v>31321</v>
      </c>
      <c r="B38" s="33" t="s">
        <v>28</v>
      </c>
      <c r="C38" s="180">
        <v>300000</v>
      </c>
      <c r="D38" s="181">
        <v>0</v>
      </c>
      <c r="E38" s="181">
        <v>0</v>
      </c>
      <c r="F38" s="181">
        <v>0</v>
      </c>
      <c r="G38" s="181">
        <v>0</v>
      </c>
      <c r="H38" s="182">
        <v>0</v>
      </c>
      <c r="I38" s="182">
        <v>0</v>
      </c>
      <c r="J38" s="182">
        <v>0</v>
      </c>
      <c r="K38" s="181">
        <v>0</v>
      </c>
      <c r="L38" s="181">
        <v>300000</v>
      </c>
      <c r="M38" s="181">
        <v>0</v>
      </c>
      <c r="N38" s="181">
        <v>0</v>
      </c>
      <c r="O38" s="181">
        <v>0</v>
      </c>
      <c r="P38" s="181">
        <v>0</v>
      </c>
      <c r="Q38" s="257">
        <v>0</v>
      </c>
      <c r="AP38" s="1"/>
    </row>
    <row r="39" spans="1:42" x14ac:dyDescent="0.3">
      <c r="A39" s="83">
        <v>31322</v>
      </c>
      <c r="B39" s="40" t="s">
        <v>161</v>
      </c>
      <c r="C39" s="111">
        <v>0</v>
      </c>
      <c r="D39" s="113">
        <v>0</v>
      </c>
      <c r="E39" s="113">
        <v>0</v>
      </c>
      <c r="F39" s="113">
        <v>0</v>
      </c>
      <c r="G39" s="169">
        <v>0</v>
      </c>
      <c r="H39" s="101">
        <v>0</v>
      </c>
      <c r="I39" s="101">
        <v>0</v>
      </c>
      <c r="J39" s="101">
        <v>0</v>
      </c>
      <c r="K39" s="169">
        <v>0</v>
      </c>
      <c r="L39" s="113">
        <v>0</v>
      </c>
      <c r="M39" s="169">
        <v>0</v>
      </c>
      <c r="N39" s="169">
        <v>0</v>
      </c>
      <c r="O39" s="169">
        <v>0</v>
      </c>
      <c r="P39" s="169">
        <v>0</v>
      </c>
      <c r="Q39" s="258">
        <v>0</v>
      </c>
      <c r="AP39" s="1"/>
    </row>
    <row r="40" spans="1:42" ht="19.5" thickBot="1" x14ac:dyDescent="0.35">
      <c r="A40" s="80">
        <v>31332</v>
      </c>
      <c r="B40" s="34" t="s">
        <v>162</v>
      </c>
      <c r="C40" s="109">
        <v>0</v>
      </c>
      <c r="D40" s="96">
        <v>0</v>
      </c>
      <c r="E40" s="96">
        <v>0</v>
      </c>
      <c r="F40" s="96">
        <v>0</v>
      </c>
      <c r="G40" s="91">
        <v>0</v>
      </c>
      <c r="H40" s="99">
        <v>0</v>
      </c>
      <c r="I40" s="99">
        <v>0</v>
      </c>
      <c r="J40" s="99">
        <v>0</v>
      </c>
      <c r="K40" s="91">
        <v>0</v>
      </c>
      <c r="L40" s="96">
        <v>0</v>
      </c>
      <c r="M40" s="91">
        <v>0</v>
      </c>
      <c r="N40" s="91">
        <v>0</v>
      </c>
      <c r="O40" s="91">
        <v>0</v>
      </c>
      <c r="P40" s="91">
        <v>0</v>
      </c>
      <c r="Q40" s="259">
        <v>0</v>
      </c>
      <c r="AP40" s="1"/>
    </row>
    <row r="41" spans="1:42" ht="19.5" thickBot="1" x14ac:dyDescent="0.35">
      <c r="A41" s="65">
        <v>32</v>
      </c>
      <c r="B41" s="66" t="s">
        <v>17</v>
      </c>
      <c r="C41" s="161">
        <v>290950</v>
      </c>
      <c r="D41" s="185">
        <v>42840</v>
      </c>
      <c r="E41" s="185">
        <v>59160</v>
      </c>
      <c r="F41" s="95">
        <f>F42+F59+F86</f>
        <v>64100</v>
      </c>
      <c r="G41" s="184">
        <f>G86</f>
        <v>2500</v>
      </c>
      <c r="H41" s="186">
        <f>H42+H59+H86+H135+H139</f>
        <v>88050</v>
      </c>
      <c r="I41" s="186">
        <f>I42+I59+I86+I139</f>
        <v>10350</v>
      </c>
      <c r="J41" s="186">
        <f>J59+J86</f>
        <v>3000</v>
      </c>
      <c r="K41" s="184">
        <v>0</v>
      </c>
      <c r="L41" s="184">
        <f>L86+L139</f>
        <v>18000</v>
      </c>
      <c r="M41" s="184">
        <f>M59</f>
        <v>17.5</v>
      </c>
      <c r="N41" s="184">
        <f>N86+N135+N139</f>
        <v>2600</v>
      </c>
      <c r="O41" s="184">
        <v>0</v>
      </c>
      <c r="P41" s="184">
        <v>0</v>
      </c>
      <c r="Q41" s="256">
        <f>Q59</f>
        <v>332.5</v>
      </c>
      <c r="AP41" s="1"/>
    </row>
    <row r="42" spans="1:42" ht="37.5" thickBot="1" x14ac:dyDescent="0.35">
      <c r="A42" s="65">
        <v>321</v>
      </c>
      <c r="B42" s="194" t="s">
        <v>58</v>
      </c>
      <c r="C42" s="161">
        <v>115850</v>
      </c>
      <c r="D42" s="185">
        <v>2840</v>
      </c>
      <c r="E42" s="185">
        <v>59160</v>
      </c>
      <c r="F42" s="95">
        <f>F51</f>
        <v>15000</v>
      </c>
      <c r="G42" s="184">
        <v>0</v>
      </c>
      <c r="H42" s="186">
        <f>H43+H51+H53</f>
        <v>31600</v>
      </c>
      <c r="I42" s="186">
        <f>I43+I51</f>
        <v>7250</v>
      </c>
      <c r="J42" s="186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256">
        <v>0</v>
      </c>
      <c r="AP42" s="1"/>
    </row>
    <row r="43" spans="1:42" x14ac:dyDescent="0.3">
      <c r="A43" s="187">
        <v>3211</v>
      </c>
      <c r="B43" s="188" t="s">
        <v>29</v>
      </c>
      <c r="C43" s="189">
        <v>11500</v>
      </c>
      <c r="D43" s="190">
        <v>0</v>
      </c>
      <c r="E43" s="190">
        <v>0</v>
      </c>
      <c r="F43" s="191">
        <v>0</v>
      </c>
      <c r="G43" s="192">
        <v>0</v>
      </c>
      <c r="H43" s="193">
        <f>H44+H45+H46+H47+H48+H49</f>
        <v>10650</v>
      </c>
      <c r="I43" s="193">
        <f>I44+I46+I48</f>
        <v>850</v>
      </c>
      <c r="J43" s="193">
        <v>0</v>
      </c>
      <c r="K43" s="192">
        <v>0</v>
      </c>
      <c r="L43" s="192">
        <v>0</v>
      </c>
      <c r="M43" s="192">
        <v>0</v>
      </c>
      <c r="N43" s="192">
        <v>0</v>
      </c>
      <c r="O43" s="192">
        <v>0</v>
      </c>
      <c r="P43" s="192">
        <v>0</v>
      </c>
      <c r="Q43" s="260">
        <v>0</v>
      </c>
      <c r="AP43" s="1"/>
    </row>
    <row r="44" spans="1:42" x14ac:dyDescent="0.3">
      <c r="A44" s="82">
        <v>32111</v>
      </c>
      <c r="B44" s="39" t="s">
        <v>69</v>
      </c>
      <c r="C44" s="111">
        <v>2300</v>
      </c>
      <c r="D44" s="59">
        <v>0</v>
      </c>
      <c r="E44" s="59">
        <v>0</v>
      </c>
      <c r="F44" s="56">
        <v>0</v>
      </c>
      <c r="G44" s="56">
        <v>0</v>
      </c>
      <c r="H44" s="105">
        <v>2000</v>
      </c>
      <c r="I44" s="105">
        <v>300</v>
      </c>
      <c r="J44" s="105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261">
        <v>0</v>
      </c>
      <c r="AP44" s="1"/>
    </row>
    <row r="45" spans="1:42" ht="36.75" x14ac:dyDescent="0.3">
      <c r="A45" s="82">
        <v>32112</v>
      </c>
      <c r="B45" s="39" t="s">
        <v>70</v>
      </c>
      <c r="C45" s="111">
        <v>1000</v>
      </c>
      <c r="D45" s="59">
        <v>0</v>
      </c>
      <c r="E45" s="59">
        <v>0</v>
      </c>
      <c r="F45" s="56">
        <v>0</v>
      </c>
      <c r="G45" s="56">
        <v>0</v>
      </c>
      <c r="H45" s="105">
        <v>1000</v>
      </c>
      <c r="I45" s="105">
        <v>0</v>
      </c>
      <c r="J45" s="105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261">
        <v>0</v>
      </c>
      <c r="AP45" s="1"/>
    </row>
    <row r="46" spans="1:42" ht="36.75" x14ac:dyDescent="0.3">
      <c r="A46" s="82">
        <v>32113</v>
      </c>
      <c r="B46" s="39" t="s">
        <v>71</v>
      </c>
      <c r="C46" s="111">
        <v>2800</v>
      </c>
      <c r="D46" s="59">
        <v>0</v>
      </c>
      <c r="E46" s="59">
        <v>0</v>
      </c>
      <c r="F46" s="56">
        <v>0</v>
      </c>
      <c r="G46" s="56">
        <v>0</v>
      </c>
      <c r="H46" s="105">
        <v>2500</v>
      </c>
      <c r="I46" s="105">
        <v>300</v>
      </c>
      <c r="J46" s="105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261">
        <v>0</v>
      </c>
      <c r="AP46" s="1"/>
    </row>
    <row r="47" spans="1:42" ht="36.75" x14ac:dyDescent="0.3">
      <c r="A47" s="82">
        <v>32114</v>
      </c>
      <c r="B47" s="39" t="s">
        <v>72</v>
      </c>
      <c r="C47" s="111">
        <v>1000</v>
      </c>
      <c r="D47" s="59">
        <v>0</v>
      </c>
      <c r="E47" s="59">
        <v>0</v>
      </c>
      <c r="F47" s="56">
        <v>0</v>
      </c>
      <c r="G47" s="56">
        <v>0</v>
      </c>
      <c r="H47" s="105">
        <v>1000</v>
      </c>
      <c r="I47" s="105">
        <v>0</v>
      </c>
      <c r="J47" s="105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261">
        <v>0</v>
      </c>
      <c r="AP47" s="1"/>
    </row>
    <row r="48" spans="1:42" ht="36.75" x14ac:dyDescent="0.3">
      <c r="A48" s="82">
        <v>32115</v>
      </c>
      <c r="B48" s="39" t="s">
        <v>73</v>
      </c>
      <c r="C48" s="111">
        <v>3900</v>
      </c>
      <c r="D48" s="59">
        <v>0</v>
      </c>
      <c r="E48" s="59">
        <v>0</v>
      </c>
      <c r="F48" s="56">
        <v>0</v>
      </c>
      <c r="G48" s="56">
        <v>0</v>
      </c>
      <c r="H48" s="105">
        <v>3650</v>
      </c>
      <c r="I48" s="105">
        <v>250</v>
      </c>
      <c r="J48" s="105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261">
        <v>0</v>
      </c>
      <c r="AP48" s="1"/>
    </row>
    <row r="49" spans="1:42" ht="36.75" x14ac:dyDescent="0.3">
      <c r="A49" s="82">
        <v>32116</v>
      </c>
      <c r="B49" s="39" t="s">
        <v>74</v>
      </c>
      <c r="C49" s="111">
        <v>500</v>
      </c>
      <c r="D49" s="59">
        <v>0</v>
      </c>
      <c r="E49" s="59">
        <v>0</v>
      </c>
      <c r="F49" s="56">
        <v>0</v>
      </c>
      <c r="G49" s="56">
        <v>0</v>
      </c>
      <c r="H49" s="105">
        <v>500</v>
      </c>
      <c r="I49" s="105">
        <v>0</v>
      </c>
      <c r="J49" s="105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261">
        <v>0</v>
      </c>
      <c r="AP49" s="1"/>
    </row>
    <row r="50" spans="1:42" x14ac:dyDescent="0.3">
      <c r="A50" s="82">
        <v>32117</v>
      </c>
      <c r="B50" s="39" t="s">
        <v>75</v>
      </c>
      <c r="C50" s="111">
        <v>0</v>
      </c>
      <c r="D50" s="59">
        <v>0</v>
      </c>
      <c r="E50" s="59">
        <v>0</v>
      </c>
      <c r="F50" s="56">
        <v>0</v>
      </c>
      <c r="G50" s="56">
        <v>0</v>
      </c>
      <c r="H50" s="105">
        <v>0</v>
      </c>
      <c r="I50" s="105">
        <v>0</v>
      </c>
      <c r="J50" s="105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261">
        <v>0</v>
      </c>
      <c r="AP50" s="1"/>
    </row>
    <row r="51" spans="1:42" ht="36.75" x14ac:dyDescent="0.3">
      <c r="A51" s="81">
        <v>3212</v>
      </c>
      <c r="B51" s="37" t="s">
        <v>193</v>
      </c>
      <c r="C51" s="223">
        <v>103400</v>
      </c>
      <c r="D51" s="224">
        <v>2840</v>
      </c>
      <c r="E51" s="224">
        <v>59160</v>
      </c>
      <c r="F51" s="58">
        <f>F52</f>
        <v>15000</v>
      </c>
      <c r="G51" s="58">
        <v>0</v>
      </c>
      <c r="H51" s="225">
        <f>H52</f>
        <v>20000</v>
      </c>
      <c r="I51" s="225">
        <f>I52</f>
        <v>6400</v>
      </c>
      <c r="J51" s="225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262">
        <v>0</v>
      </c>
      <c r="AP51" s="1"/>
    </row>
    <row r="52" spans="1:42" ht="36.75" x14ac:dyDescent="0.3">
      <c r="A52" s="83">
        <v>32121</v>
      </c>
      <c r="B52" s="41" t="s">
        <v>147</v>
      </c>
      <c r="C52" s="168">
        <v>103400</v>
      </c>
      <c r="D52" s="221">
        <v>2840</v>
      </c>
      <c r="E52" s="221">
        <v>59160</v>
      </c>
      <c r="F52" s="222">
        <v>15000</v>
      </c>
      <c r="G52" s="169">
        <v>0</v>
      </c>
      <c r="H52" s="219">
        <v>20000</v>
      </c>
      <c r="I52" s="219">
        <v>6400</v>
      </c>
      <c r="J52" s="219">
        <v>0</v>
      </c>
      <c r="K52" s="169">
        <v>0</v>
      </c>
      <c r="L52" s="169">
        <v>0</v>
      </c>
      <c r="M52" s="169">
        <v>0</v>
      </c>
      <c r="N52" s="169">
        <v>0</v>
      </c>
      <c r="O52" s="169">
        <v>0</v>
      </c>
      <c r="P52" s="169">
        <v>0</v>
      </c>
      <c r="Q52" s="258">
        <v>0</v>
      </c>
      <c r="AP52" s="1"/>
    </row>
    <row r="53" spans="1:42" x14ac:dyDescent="0.3">
      <c r="A53" s="81">
        <v>3213</v>
      </c>
      <c r="B53" s="37" t="s">
        <v>30</v>
      </c>
      <c r="C53" s="110">
        <v>950</v>
      </c>
      <c r="D53" s="97">
        <v>0</v>
      </c>
      <c r="E53" s="97">
        <v>0</v>
      </c>
      <c r="F53" s="100">
        <v>0</v>
      </c>
      <c r="G53" s="60">
        <v>0</v>
      </c>
      <c r="H53" s="104">
        <f>H54+H55</f>
        <v>950</v>
      </c>
      <c r="I53" s="104">
        <v>0</v>
      </c>
      <c r="J53" s="104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263">
        <v>0</v>
      </c>
      <c r="AP53" s="1"/>
    </row>
    <row r="54" spans="1:42" ht="36.75" x14ac:dyDescent="0.3">
      <c r="A54" s="82">
        <v>32131</v>
      </c>
      <c r="B54" s="39" t="s">
        <v>76</v>
      </c>
      <c r="C54" s="111">
        <v>650</v>
      </c>
      <c r="D54" s="59">
        <v>0</v>
      </c>
      <c r="E54" s="59">
        <v>0</v>
      </c>
      <c r="F54" s="63">
        <v>0</v>
      </c>
      <c r="G54" s="63">
        <v>0</v>
      </c>
      <c r="H54" s="105">
        <v>650</v>
      </c>
      <c r="I54" s="105">
        <v>0</v>
      </c>
      <c r="J54" s="105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254">
        <v>0</v>
      </c>
      <c r="AP54" s="1"/>
    </row>
    <row r="55" spans="1:42" x14ac:dyDescent="0.3">
      <c r="A55" s="82">
        <v>32132</v>
      </c>
      <c r="B55" s="39" t="s">
        <v>77</v>
      </c>
      <c r="C55" s="111">
        <v>300</v>
      </c>
      <c r="D55" s="59">
        <v>0</v>
      </c>
      <c r="E55" s="59">
        <v>0</v>
      </c>
      <c r="F55" s="63">
        <v>0</v>
      </c>
      <c r="G55" s="63">
        <v>0</v>
      </c>
      <c r="H55" s="105">
        <v>300</v>
      </c>
      <c r="I55" s="105">
        <v>0</v>
      </c>
      <c r="J55" s="105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254">
        <v>0</v>
      </c>
      <c r="AP55" s="1"/>
    </row>
    <row r="56" spans="1:42" ht="36.75" x14ac:dyDescent="0.3">
      <c r="A56" s="81">
        <v>3214</v>
      </c>
      <c r="B56" s="37" t="s">
        <v>55</v>
      </c>
      <c r="C56" s="110">
        <v>0</v>
      </c>
      <c r="D56" s="97">
        <v>0</v>
      </c>
      <c r="E56" s="97">
        <v>0</v>
      </c>
      <c r="F56" s="100">
        <v>0</v>
      </c>
      <c r="G56" s="60">
        <v>0</v>
      </c>
      <c r="H56" s="104">
        <v>0</v>
      </c>
      <c r="I56" s="104">
        <v>0</v>
      </c>
      <c r="J56" s="104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263">
        <v>0</v>
      </c>
      <c r="AP56" s="1"/>
    </row>
    <row r="57" spans="1:42" ht="36.75" x14ac:dyDescent="0.3">
      <c r="A57" s="82">
        <v>32141</v>
      </c>
      <c r="B57" s="39" t="s">
        <v>55</v>
      </c>
      <c r="C57" s="111">
        <v>0</v>
      </c>
      <c r="D57" s="59">
        <v>0</v>
      </c>
      <c r="E57" s="59">
        <v>0</v>
      </c>
      <c r="F57" s="63">
        <v>0</v>
      </c>
      <c r="G57" s="63">
        <v>0</v>
      </c>
      <c r="H57" s="105">
        <v>0</v>
      </c>
      <c r="I57" s="105">
        <v>0</v>
      </c>
      <c r="J57" s="105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254">
        <v>0</v>
      </c>
      <c r="AP57" s="1"/>
    </row>
    <row r="58" spans="1:42" ht="19.5" thickBot="1" x14ac:dyDescent="0.35">
      <c r="A58" s="80">
        <v>32149</v>
      </c>
      <c r="B58" s="195" t="s">
        <v>78</v>
      </c>
      <c r="C58" s="109">
        <v>0</v>
      </c>
      <c r="D58" s="196">
        <v>0</v>
      </c>
      <c r="E58" s="196">
        <v>0</v>
      </c>
      <c r="F58" s="64">
        <v>0</v>
      </c>
      <c r="G58" s="64">
        <v>0</v>
      </c>
      <c r="H58" s="107">
        <v>0</v>
      </c>
      <c r="I58" s="107">
        <v>0</v>
      </c>
      <c r="J58" s="107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255">
        <v>0</v>
      </c>
      <c r="AP58" s="1"/>
    </row>
    <row r="59" spans="1:42" ht="37.5" thickBot="1" x14ac:dyDescent="0.35">
      <c r="A59" s="65">
        <v>322</v>
      </c>
      <c r="B59" s="194" t="s">
        <v>3</v>
      </c>
      <c r="C59" s="161">
        <v>53000</v>
      </c>
      <c r="D59" s="185">
        <v>8200</v>
      </c>
      <c r="E59" s="185">
        <v>0</v>
      </c>
      <c r="F59" s="103">
        <f>F70</f>
        <v>32500</v>
      </c>
      <c r="G59" s="67">
        <v>0</v>
      </c>
      <c r="H59" s="162">
        <f>H60+H67+H70+H76+H81+H84</f>
        <v>9450</v>
      </c>
      <c r="I59" s="162">
        <f>I70</f>
        <v>0</v>
      </c>
      <c r="J59" s="162">
        <f>J70</f>
        <v>2500</v>
      </c>
      <c r="K59" s="67">
        <v>0</v>
      </c>
      <c r="L59" s="67">
        <v>0</v>
      </c>
      <c r="M59" s="67">
        <f>M67</f>
        <v>17.5</v>
      </c>
      <c r="N59" s="67">
        <v>0</v>
      </c>
      <c r="O59" s="67">
        <v>0</v>
      </c>
      <c r="P59" s="67">
        <v>0</v>
      </c>
      <c r="Q59" s="252">
        <f>Q67</f>
        <v>332.5</v>
      </c>
      <c r="AP59" s="1"/>
    </row>
    <row r="60" spans="1:42" x14ac:dyDescent="0.3">
      <c r="A60" s="187">
        <v>3221</v>
      </c>
      <c r="B60" s="188" t="s">
        <v>31</v>
      </c>
      <c r="C60" s="189">
        <v>6400</v>
      </c>
      <c r="D60" s="190">
        <v>2000</v>
      </c>
      <c r="E60" s="190">
        <v>0</v>
      </c>
      <c r="F60" s="197">
        <v>0</v>
      </c>
      <c r="G60" s="198">
        <v>0</v>
      </c>
      <c r="H60" s="193">
        <f>H62+H63+H64+H65+H66</f>
        <v>4400</v>
      </c>
      <c r="I60" s="193">
        <v>0</v>
      </c>
      <c r="J60" s="193">
        <v>0</v>
      </c>
      <c r="K60" s="198">
        <v>0</v>
      </c>
      <c r="L60" s="198">
        <v>0</v>
      </c>
      <c r="M60" s="198">
        <v>0</v>
      </c>
      <c r="N60" s="198">
        <v>0</v>
      </c>
      <c r="O60" s="198">
        <v>0</v>
      </c>
      <c r="P60" s="198">
        <v>0</v>
      </c>
      <c r="Q60" s="264">
        <v>0</v>
      </c>
      <c r="AP60" s="1"/>
    </row>
    <row r="61" spans="1:42" x14ac:dyDescent="0.3">
      <c r="A61" s="82">
        <v>32211</v>
      </c>
      <c r="B61" s="39" t="s">
        <v>31</v>
      </c>
      <c r="C61" s="111">
        <v>2000</v>
      </c>
      <c r="D61" s="59">
        <v>2000</v>
      </c>
      <c r="E61" s="59">
        <v>0</v>
      </c>
      <c r="F61" s="63">
        <v>0</v>
      </c>
      <c r="G61" s="63">
        <v>0</v>
      </c>
      <c r="H61" s="105">
        <v>0</v>
      </c>
      <c r="I61" s="105">
        <v>0</v>
      </c>
      <c r="J61" s="105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  <c r="Q61" s="254">
        <v>0</v>
      </c>
      <c r="AP61" s="1"/>
    </row>
    <row r="62" spans="1:42" x14ac:dyDescent="0.3">
      <c r="A62" s="82">
        <v>32212</v>
      </c>
      <c r="B62" s="39" t="s">
        <v>79</v>
      </c>
      <c r="C62" s="111">
        <v>500</v>
      </c>
      <c r="D62" s="59">
        <v>0</v>
      </c>
      <c r="E62" s="59">
        <v>0</v>
      </c>
      <c r="F62" s="63">
        <v>0</v>
      </c>
      <c r="G62" s="63">
        <v>0</v>
      </c>
      <c r="H62" s="105">
        <v>500</v>
      </c>
      <c r="I62" s="105">
        <v>0</v>
      </c>
      <c r="J62" s="105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254">
        <v>0</v>
      </c>
      <c r="AP62" s="1"/>
    </row>
    <row r="63" spans="1:42" x14ac:dyDescent="0.3">
      <c r="A63" s="82">
        <v>32213</v>
      </c>
      <c r="B63" s="39" t="s">
        <v>80</v>
      </c>
      <c r="C63" s="111">
        <v>600</v>
      </c>
      <c r="D63" s="59">
        <v>0</v>
      </c>
      <c r="E63" s="59">
        <v>0</v>
      </c>
      <c r="F63" s="63">
        <v>0</v>
      </c>
      <c r="G63" s="63">
        <v>0</v>
      </c>
      <c r="H63" s="105">
        <v>600</v>
      </c>
      <c r="I63" s="105">
        <v>0</v>
      </c>
      <c r="J63" s="105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254">
        <v>0</v>
      </c>
      <c r="AP63" s="1"/>
    </row>
    <row r="64" spans="1:42" ht="36.75" x14ac:dyDescent="0.3">
      <c r="A64" s="82">
        <v>32214</v>
      </c>
      <c r="B64" s="39" t="s">
        <v>81</v>
      </c>
      <c r="C64" s="111">
        <v>500</v>
      </c>
      <c r="D64" s="59">
        <v>0</v>
      </c>
      <c r="E64" s="59">
        <v>0</v>
      </c>
      <c r="F64" s="63">
        <v>0</v>
      </c>
      <c r="G64" s="63">
        <v>0</v>
      </c>
      <c r="H64" s="105">
        <v>500</v>
      </c>
      <c r="I64" s="105">
        <v>0</v>
      </c>
      <c r="J64" s="105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254">
        <v>0</v>
      </c>
      <c r="AP64" s="1"/>
    </row>
    <row r="65" spans="1:42" x14ac:dyDescent="0.3">
      <c r="A65" s="82">
        <v>32216</v>
      </c>
      <c r="B65" s="39" t="s">
        <v>82</v>
      </c>
      <c r="C65" s="111">
        <v>1300</v>
      </c>
      <c r="D65" s="59">
        <v>0</v>
      </c>
      <c r="E65" s="59">
        <v>0</v>
      </c>
      <c r="F65" s="63">
        <v>0</v>
      </c>
      <c r="G65" s="63">
        <v>0</v>
      </c>
      <c r="H65" s="105">
        <v>1300</v>
      </c>
      <c r="I65" s="105">
        <v>0</v>
      </c>
      <c r="J65" s="105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254">
        <v>0</v>
      </c>
      <c r="AP65" s="1"/>
    </row>
    <row r="66" spans="1:42" ht="36.75" x14ac:dyDescent="0.3">
      <c r="A66" s="82">
        <v>32219</v>
      </c>
      <c r="B66" s="39" t="s">
        <v>83</v>
      </c>
      <c r="C66" s="111">
        <v>1500</v>
      </c>
      <c r="D66" s="59">
        <v>0</v>
      </c>
      <c r="E66" s="59">
        <v>0</v>
      </c>
      <c r="F66" s="63">
        <v>0</v>
      </c>
      <c r="G66" s="63">
        <v>0</v>
      </c>
      <c r="H66" s="105">
        <v>1500</v>
      </c>
      <c r="I66" s="105">
        <v>0</v>
      </c>
      <c r="J66" s="105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254">
        <v>0</v>
      </c>
      <c r="AP66" s="1"/>
    </row>
    <row r="67" spans="1:42" x14ac:dyDescent="0.3">
      <c r="A67" s="81">
        <v>3222</v>
      </c>
      <c r="B67" s="37" t="s">
        <v>64</v>
      </c>
      <c r="C67" s="110">
        <v>450</v>
      </c>
      <c r="D67" s="97">
        <v>0</v>
      </c>
      <c r="E67" s="97">
        <v>0</v>
      </c>
      <c r="F67" s="100">
        <v>0</v>
      </c>
      <c r="G67" s="60">
        <v>0</v>
      </c>
      <c r="H67" s="104">
        <f>H68</f>
        <v>100</v>
      </c>
      <c r="I67" s="104">
        <v>0</v>
      </c>
      <c r="J67" s="104">
        <v>0</v>
      </c>
      <c r="K67" s="60">
        <v>0</v>
      </c>
      <c r="L67" s="60">
        <v>0</v>
      </c>
      <c r="M67" s="60">
        <f>M69</f>
        <v>17.5</v>
      </c>
      <c r="N67" s="60">
        <v>0</v>
      </c>
      <c r="O67" s="60">
        <v>0</v>
      </c>
      <c r="P67" s="60">
        <v>0</v>
      </c>
      <c r="Q67" s="263">
        <f>Q69</f>
        <v>332.5</v>
      </c>
      <c r="AP67" s="1"/>
    </row>
    <row r="68" spans="1:42" x14ac:dyDescent="0.3">
      <c r="A68" s="83">
        <v>32222</v>
      </c>
      <c r="B68" s="41" t="s">
        <v>234</v>
      </c>
      <c r="C68" s="168">
        <v>100</v>
      </c>
      <c r="D68" s="221">
        <v>0</v>
      </c>
      <c r="E68" s="221">
        <v>0</v>
      </c>
      <c r="F68" s="220">
        <v>0</v>
      </c>
      <c r="G68" s="62">
        <v>0</v>
      </c>
      <c r="H68" s="219">
        <v>100</v>
      </c>
      <c r="I68" s="219">
        <v>0</v>
      </c>
      <c r="J68" s="219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265">
        <v>0</v>
      </c>
      <c r="AP68" s="1"/>
    </row>
    <row r="69" spans="1:42" x14ac:dyDescent="0.3">
      <c r="A69" s="83">
        <v>32224</v>
      </c>
      <c r="B69" s="41" t="s">
        <v>192</v>
      </c>
      <c r="C69" s="168">
        <v>350</v>
      </c>
      <c r="D69" s="221">
        <v>0</v>
      </c>
      <c r="E69" s="221">
        <v>0</v>
      </c>
      <c r="F69" s="220">
        <v>0</v>
      </c>
      <c r="G69" s="62">
        <v>0</v>
      </c>
      <c r="H69" s="219">
        <v>0</v>
      </c>
      <c r="I69" s="219">
        <v>0</v>
      </c>
      <c r="J69" s="219">
        <v>0</v>
      </c>
      <c r="K69" s="62">
        <v>0</v>
      </c>
      <c r="L69" s="62">
        <v>0</v>
      </c>
      <c r="M69" s="62">
        <f>11.5+6</f>
        <v>17.5</v>
      </c>
      <c r="N69" s="62">
        <v>0</v>
      </c>
      <c r="O69" s="62">
        <v>0</v>
      </c>
      <c r="P69" s="62">
        <v>0</v>
      </c>
      <c r="Q69" s="265">
        <f>218.5+114</f>
        <v>332.5</v>
      </c>
      <c r="AP69" s="1"/>
    </row>
    <row r="70" spans="1:42" x14ac:dyDescent="0.3">
      <c r="A70" s="81">
        <v>3223</v>
      </c>
      <c r="B70" s="37" t="s">
        <v>32</v>
      </c>
      <c r="C70" s="110">
        <v>41500</v>
      </c>
      <c r="D70" s="97">
        <v>5000</v>
      </c>
      <c r="E70" s="97">
        <v>0</v>
      </c>
      <c r="F70" s="100">
        <f>F71+F73</f>
        <v>32500</v>
      </c>
      <c r="G70" s="60">
        <v>0</v>
      </c>
      <c r="H70" s="104">
        <f>H74</f>
        <v>1500</v>
      </c>
      <c r="I70" s="104">
        <f>I74</f>
        <v>0</v>
      </c>
      <c r="J70" s="104">
        <f>J74</f>
        <v>2500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263">
        <v>0</v>
      </c>
      <c r="AP70" s="1"/>
    </row>
    <row r="71" spans="1:42" x14ac:dyDescent="0.3">
      <c r="A71" s="82">
        <v>32231</v>
      </c>
      <c r="B71" s="39" t="s">
        <v>32</v>
      </c>
      <c r="C71" s="111">
        <v>9000</v>
      </c>
      <c r="D71" s="59">
        <v>0</v>
      </c>
      <c r="E71" s="59">
        <v>0</v>
      </c>
      <c r="F71" s="63">
        <v>9000</v>
      </c>
      <c r="G71" s="63">
        <v>0</v>
      </c>
      <c r="H71" s="105">
        <v>0</v>
      </c>
      <c r="I71" s="105">
        <v>0</v>
      </c>
      <c r="J71" s="105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254">
        <v>0</v>
      </c>
      <c r="AP71" s="1"/>
    </row>
    <row r="72" spans="1:42" x14ac:dyDescent="0.3">
      <c r="A72" s="82">
        <v>32232</v>
      </c>
      <c r="B72" s="39" t="s">
        <v>84</v>
      </c>
      <c r="C72" s="111">
        <v>0</v>
      </c>
      <c r="D72" s="59">
        <v>0</v>
      </c>
      <c r="E72" s="59">
        <v>0</v>
      </c>
      <c r="F72" s="63">
        <v>0</v>
      </c>
      <c r="G72" s="63">
        <v>0</v>
      </c>
      <c r="H72" s="105">
        <v>0</v>
      </c>
      <c r="I72" s="105">
        <v>0</v>
      </c>
      <c r="J72" s="105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254">
        <v>0</v>
      </c>
      <c r="AP72" s="1"/>
    </row>
    <row r="73" spans="1:42" x14ac:dyDescent="0.3">
      <c r="A73" s="82">
        <v>32233</v>
      </c>
      <c r="B73" s="39" t="s">
        <v>85</v>
      </c>
      <c r="C73" s="111">
        <v>28500</v>
      </c>
      <c r="D73" s="59">
        <v>5000</v>
      </c>
      <c r="E73" s="59">
        <v>0</v>
      </c>
      <c r="F73" s="63">
        <v>23500</v>
      </c>
      <c r="G73" s="63">
        <v>0</v>
      </c>
      <c r="H73" s="105">
        <v>0</v>
      </c>
      <c r="I73" s="105">
        <v>0</v>
      </c>
      <c r="J73" s="105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254">
        <v>0</v>
      </c>
      <c r="AP73" s="1"/>
    </row>
    <row r="74" spans="1:42" x14ac:dyDescent="0.3">
      <c r="A74" s="82">
        <v>32234</v>
      </c>
      <c r="B74" s="39" t="s">
        <v>86</v>
      </c>
      <c r="C74" s="111">
        <v>4000</v>
      </c>
      <c r="D74" s="59">
        <v>0</v>
      </c>
      <c r="E74" s="59">
        <v>0</v>
      </c>
      <c r="F74" s="63">
        <v>0</v>
      </c>
      <c r="G74" s="63">
        <v>0</v>
      </c>
      <c r="H74" s="105">
        <v>1500</v>
      </c>
      <c r="I74" s="105">
        <v>0</v>
      </c>
      <c r="J74" s="105">
        <v>2500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254">
        <v>0</v>
      </c>
      <c r="AP74" s="1"/>
    </row>
    <row r="75" spans="1:42" ht="36.75" x14ac:dyDescent="0.3">
      <c r="A75" s="82">
        <v>32239</v>
      </c>
      <c r="B75" s="39" t="s">
        <v>87</v>
      </c>
      <c r="C75" s="111">
        <v>0</v>
      </c>
      <c r="D75" s="59">
        <v>0</v>
      </c>
      <c r="E75" s="59">
        <v>0</v>
      </c>
      <c r="F75" s="63">
        <v>0</v>
      </c>
      <c r="G75" s="63">
        <v>0</v>
      </c>
      <c r="H75" s="105">
        <v>0</v>
      </c>
      <c r="I75" s="105">
        <v>0</v>
      </c>
      <c r="J75" s="105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254">
        <v>0</v>
      </c>
      <c r="AP75" s="1"/>
    </row>
    <row r="76" spans="1:42" x14ac:dyDescent="0.3">
      <c r="A76" s="81">
        <v>3224</v>
      </c>
      <c r="B76" s="37" t="s">
        <v>33</v>
      </c>
      <c r="C76" s="110">
        <v>2900</v>
      </c>
      <c r="D76" s="97">
        <v>1200</v>
      </c>
      <c r="E76" s="97">
        <v>0</v>
      </c>
      <c r="F76" s="100">
        <v>0</v>
      </c>
      <c r="G76" s="60">
        <v>0</v>
      </c>
      <c r="H76" s="104">
        <f>H77+H78+H79+H80</f>
        <v>1700</v>
      </c>
      <c r="I76" s="104">
        <v>0</v>
      </c>
      <c r="J76" s="104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263">
        <v>0</v>
      </c>
      <c r="AP76" s="1"/>
    </row>
    <row r="77" spans="1:42" ht="36.75" x14ac:dyDescent="0.3">
      <c r="A77" s="83">
        <v>32241</v>
      </c>
      <c r="B77" s="41" t="s">
        <v>90</v>
      </c>
      <c r="C77" s="111">
        <v>1400</v>
      </c>
      <c r="D77" s="98">
        <v>600</v>
      </c>
      <c r="E77" s="98">
        <v>0</v>
      </c>
      <c r="F77" s="101">
        <v>0</v>
      </c>
      <c r="G77" s="62">
        <v>0</v>
      </c>
      <c r="H77" s="105">
        <v>800</v>
      </c>
      <c r="I77" s="105">
        <v>0</v>
      </c>
      <c r="J77" s="105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265">
        <v>0</v>
      </c>
      <c r="AP77" s="1"/>
    </row>
    <row r="78" spans="1:42" ht="36.75" x14ac:dyDescent="0.3">
      <c r="A78" s="83">
        <v>32242</v>
      </c>
      <c r="B78" s="41" t="s">
        <v>151</v>
      </c>
      <c r="C78" s="111">
        <v>400</v>
      </c>
      <c r="D78" s="98">
        <v>200</v>
      </c>
      <c r="E78" s="98">
        <v>0</v>
      </c>
      <c r="F78" s="101">
        <v>0</v>
      </c>
      <c r="G78" s="62">
        <v>0</v>
      </c>
      <c r="H78" s="105">
        <v>200</v>
      </c>
      <c r="I78" s="105">
        <v>0</v>
      </c>
      <c r="J78" s="105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265">
        <v>0</v>
      </c>
      <c r="AP78" s="1"/>
    </row>
    <row r="79" spans="1:42" ht="36.75" x14ac:dyDescent="0.3">
      <c r="A79" s="83">
        <v>32243</v>
      </c>
      <c r="B79" s="41" t="s">
        <v>170</v>
      </c>
      <c r="C79" s="111">
        <v>200</v>
      </c>
      <c r="D79" s="98">
        <v>0</v>
      </c>
      <c r="E79" s="98">
        <v>0</v>
      </c>
      <c r="F79" s="101">
        <v>0</v>
      </c>
      <c r="G79" s="62">
        <v>0</v>
      </c>
      <c r="H79" s="105">
        <v>200</v>
      </c>
      <c r="I79" s="105">
        <v>0</v>
      </c>
      <c r="J79" s="105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265">
        <v>0</v>
      </c>
      <c r="AP79" s="1"/>
    </row>
    <row r="80" spans="1:42" ht="36.75" x14ac:dyDescent="0.3">
      <c r="A80" s="83">
        <v>32244</v>
      </c>
      <c r="B80" s="41" t="s">
        <v>91</v>
      </c>
      <c r="C80" s="111">
        <v>900</v>
      </c>
      <c r="D80" s="98">
        <v>400</v>
      </c>
      <c r="E80" s="98">
        <v>0</v>
      </c>
      <c r="F80" s="101">
        <v>0</v>
      </c>
      <c r="G80" s="62">
        <v>0</v>
      </c>
      <c r="H80" s="105">
        <v>500</v>
      </c>
      <c r="I80" s="105">
        <v>0</v>
      </c>
      <c r="J80" s="105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265">
        <v>0</v>
      </c>
      <c r="AP80" s="1"/>
    </row>
    <row r="81" spans="1:42" x14ac:dyDescent="0.3">
      <c r="A81" s="81">
        <v>3225</v>
      </c>
      <c r="B81" s="37" t="s">
        <v>34</v>
      </c>
      <c r="C81" s="110">
        <v>1500</v>
      </c>
      <c r="D81" s="97">
        <v>0</v>
      </c>
      <c r="E81" s="97">
        <v>0</v>
      </c>
      <c r="F81" s="100">
        <v>0</v>
      </c>
      <c r="G81" s="60">
        <v>0</v>
      </c>
      <c r="H81" s="104">
        <f>H82+H83</f>
        <v>1500</v>
      </c>
      <c r="I81" s="104">
        <v>0</v>
      </c>
      <c r="J81" s="104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263">
        <v>0</v>
      </c>
      <c r="AP81" s="1"/>
    </row>
    <row r="82" spans="1:42" x14ac:dyDescent="0.3">
      <c r="A82" s="82">
        <v>32251</v>
      </c>
      <c r="B82" s="39" t="s">
        <v>214</v>
      </c>
      <c r="C82" s="111">
        <v>1000</v>
      </c>
      <c r="D82" s="59">
        <v>0</v>
      </c>
      <c r="E82" s="59">
        <v>0</v>
      </c>
      <c r="F82" s="63">
        <v>0</v>
      </c>
      <c r="G82" s="63">
        <v>0</v>
      </c>
      <c r="H82" s="105">
        <v>1000</v>
      </c>
      <c r="I82" s="105">
        <v>0</v>
      </c>
      <c r="J82" s="105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254">
        <v>0</v>
      </c>
      <c r="AP82" s="1"/>
    </row>
    <row r="83" spans="1:42" x14ac:dyDescent="0.3">
      <c r="A83" s="82">
        <v>32252</v>
      </c>
      <c r="B83" s="39" t="s">
        <v>215</v>
      </c>
      <c r="C83" s="111">
        <v>500</v>
      </c>
      <c r="D83" s="59">
        <v>0</v>
      </c>
      <c r="E83" s="59">
        <v>0</v>
      </c>
      <c r="F83" s="63">
        <v>0</v>
      </c>
      <c r="G83" s="63">
        <v>0</v>
      </c>
      <c r="H83" s="105">
        <v>500</v>
      </c>
      <c r="I83" s="105">
        <v>0</v>
      </c>
      <c r="J83" s="105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254">
        <v>0</v>
      </c>
      <c r="AP83" s="1"/>
    </row>
    <row r="84" spans="1:42" x14ac:dyDescent="0.3">
      <c r="A84" s="81">
        <v>3227</v>
      </c>
      <c r="B84" s="42" t="s">
        <v>56</v>
      </c>
      <c r="C84" s="110">
        <v>250</v>
      </c>
      <c r="D84" s="97">
        <v>0</v>
      </c>
      <c r="E84" s="97">
        <v>0</v>
      </c>
      <c r="F84" s="100">
        <v>0</v>
      </c>
      <c r="G84" s="60">
        <v>0</v>
      </c>
      <c r="H84" s="104">
        <f>H85</f>
        <v>250</v>
      </c>
      <c r="I84" s="104">
        <v>0</v>
      </c>
      <c r="J84" s="104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0</v>
      </c>
      <c r="Q84" s="263">
        <v>0</v>
      </c>
      <c r="AP84" s="1"/>
    </row>
    <row r="85" spans="1:42" ht="19.5" thickBot="1" x14ac:dyDescent="0.35">
      <c r="A85" s="84">
        <v>32271</v>
      </c>
      <c r="B85" s="199" t="s">
        <v>56</v>
      </c>
      <c r="C85" s="109">
        <v>250</v>
      </c>
      <c r="D85" s="163">
        <v>0</v>
      </c>
      <c r="E85" s="163">
        <v>0</v>
      </c>
      <c r="F85" s="99">
        <v>0</v>
      </c>
      <c r="G85" s="61">
        <v>0</v>
      </c>
      <c r="H85" s="107">
        <v>250</v>
      </c>
      <c r="I85" s="107">
        <v>0</v>
      </c>
      <c r="J85" s="107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266">
        <v>0</v>
      </c>
      <c r="AP85" s="1"/>
    </row>
    <row r="86" spans="1:42" ht="19.5" thickBot="1" x14ac:dyDescent="0.35">
      <c r="A86" s="65">
        <v>323</v>
      </c>
      <c r="B86" s="66" t="s">
        <v>4</v>
      </c>
      <c r="C86" s="161">
        <v>108100</v>
      </c>
      <c r="D86" s="185">
        <v>31800</v>
      </c>
      <c r="E86" s="185">
        <v>0</v>
      </c>
      <c r="F86" s="201">
        <f>F103+F109</f>
        <v>16600</v>
      </c>
      <c r="G86" s="202">
        <f>G98</f>
        <v>2500</v>
      </c>
      <c r="H86" s="162">
        <f>H87+H93+H98+H103+H109+H115+H118+H128</f>
        <v>39000</v>
      </c>
      <c r="I86" s="162">
        <f>I98+I128+I93+I124</f>
        <v>3100</v>
      </c>
      <c r="J86" s="162">
        <f>J93</f>
        <v>500</v>
      </c>
      <c r="K86" s="202">
        <v>0</v>
      </c>
      <c r="L86" s="95">
        <f>L118</f>
        <v>12000</v>
      </c>
      <c r="M86" s="202">
        <v>0</v>
      </c>
      <c r="N86" s="202">
        <f>N93+N98+N128</f>
        <v>2600</v>
      </c>
      <c r="O86" s="202">
        <v>0</v>
      </c>
      <c r="P86" s="202">
        <v>0</v>
      </c>
      <c r="Q86" s="267">
        <v>0</v>
      </c>
      <c r="AP86" s="1"/>
    </row>
    <row r="87" spans="1:42" x14ac:dyDescent="0.3">
      <c r="A87" s="187">
        <v>3231</v>
      </c>
      <c r="B87" s="200" t="s">
        <v>35</v>
      </c>
      <c r="C87" s="189">
        <v>6900</v>
      </c>
      <c r="D87" s="190">
        <v>3000</v>
      </c>
      <c r="E87" s="190">
        <v>0</v>
      </c>
      <c r="F87" s="197">
        <v>0</v>
      </c>
      <c r="G87" s="198">
        <v>0</v>
      </c>
      <c r="H87" s="193">
        <f>H88+H90+H91+H92</f>
        <v>3900</v>
      </c>
      <c r="I87" s="193">
        <v>0</v>
      </c>
      <c r="J87" s="193">
        <v>0</v>
      </c>
      <c r="K87" s="198">
        <v>0</v>
      </c>
      <c r="L87" s="198">
        <v>0</v>
      </c>
      <c r="M87" s="198">
        <v>0</v>
      </c>
      <c r="N87" s="198">
        <v>0</v>
      </c>
      <c r="O87" s="198">
        <v>0</v>
      </c>
      <c r="P87" s="198">
        <v>0</v>
      </c>
      <c r="Q87" s="264">
        <v>0</v>
      </c>
      <c r="AP87" s="1"/>
    </row>
    <row r="88" spans="1:42" x14ac:dyDescent="0.3">
      <c r="A88" s="82">
        <v>32311</v>
      </c>
      <c r="B88" s="38" t="s">
        <v>88</v>
      </c>
      <c r="C88" s="111">
        <v>1600</v>
      </c>
      <c r="D88" s="59">
        <v>1000</v>
      </c>
      <c r="E88" s="59">
        <v>0</v>
      </c>
      <c r="F88" s="63">
        <v>0</v>
      </c>
      <c r="G88" s="63">
        <v>0</v>
      </c>
      <c r="H88" s="105">
        <v>600</v>
      </c>
      <c r="I88" s="105">
        <v>0</v>
      </c>
      <c r="J88" s="105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254">
        <v>0</v>
      </c>
      <c r="AP88" s="1"/>
    </row>
    <row r="89" spans="1:42" x14ac:dyDescent="0.3">
      <c r="A89" s="82">
        <v>32312</v>
      </c>
      <c r="B89" s="38" t="s">
        <v>134</v>
      </c>
      <c r="C89" s="111">
        <v>0</v>
      </c>
      <c r="D89" s="59">
        <v>0</v>
      </c>
      <c r="E89" s="59">
        <v>0</v>
      </c>
      <c r="F89" s="63">
        <v>0</v>
      </c>
      <c r="G89" s="63">
        <v>0</v>
      </c>
      <c r="H89" s="105">
        <v>0</v>
      </c>
      <c r="I89" s="105">
        <v>0</v>
      </c>
      <c r="J89" s="105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>
        <v>0</v>
      </c>
      <c r="Q89" s="254">
        <v>0</v>
      </c>
      <c r="AP89" s="1"/>
    </row>
    <row r="90" spans="1:42" x14ac:dyDescent="0.3">
      <c r="A90" s="82">
        <v>32313</v>
      </c>
      <c r="B90" s="38" t="s">
        <v>89</v>
      </c>
      <c r="C90" s="111">
        <v>1500</v>
      </c>
      <c r="D90" s="59">
        <v>0</v>
      </c>
      <c r="E90" s="59">
        <v>0</v>
      </c>
      <c r="F90" s="63">
        <v>0</v>
      </c>
      <c r="G90" s="63">
        <v>0</v>
      </c>
      <c r="H90" s="105">
        <v>1500</v>
      </c>
      <c r="I90" s="105">
        <v>0</v>
      </c>
      <c r="J90" s="105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254">
        <v>0</v>
      </c>
      <c r="AP90" s="1"/>
    </row>
    <row r="91" spans="1:42" x14ac:dyDescent="0.3">
      <c r="A91" s="82">
        <v>32314</v>
      </c>
      <c r="B91" s="38" t="s">
        <v>133</v>
      </c>
      <c r="C91" s="111">
        <v>800</v>
      </c>
      <c r="D91" s="59">
        <v>0</v>
      </c>
      <c r="E91" s="59">
        <v>0</v>
      </c>
      <c r="F91" s="63">
        <v>0</v>
      </c>
      <c r="G91" s="63">
        <v>0</v>
      </c>
      <c r="H91" s="105">
        <v>800</v>
      </c>
      <c r="I91" s="105">
        <v>0</v>
      </c>
      <c r="J91" s="105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254">
        <v>0</v>
      </c>
      <c r="AP91" s="1"/>
    </row>
    <row r="92" spans="1:42" x14ac:dyDescent="0.3">
      <c r="A92" s="82">
        <v>32319</v>
      </c>
      <c r="B92" s="38" t="s">
        <v>132</v>
      </c>
      <c r="C92" s="111">
        <v>3000</v>
      </c>
      <c r="D92" s="59">
        <v>2000</v>
      </c>
      <c r="E92" s="59">
        <v>0</v>
      </c>
      <c r="F92" s="63">
        <v>0</v>
      </c>
      <c r="G92" s="63">
        <v>0</v>
      </c>
      <c r="H92" s="105">
        <v>1000</v>
      </c>
      <c r="I92" s="105">
        <v>0</v>
      </c>
      <c r="J92" s="105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254">
        <v>0</v>
      </c>
      <c r="AP92" s="1"/>
    </row>
    <row r="93" spans="1:42" x14ac:dyDescent="0.3">
      <c r="A93" s="81">
        <v>3232</v>
      </c>
      <c r="B93" s="36" t="s">
        <v>36</v>
      </c>
      <c r="C93" s="110">
        <v>10200</v>
      </c>
      <c r="D93" s="97">
        <v>3000</v>
      </c>
      <c r="E93" s="97">
        <v>0</v>
      </c>
      <c r="F93" s="100">
        <v>0</v>
      </c>
      <c r="G93" s="60">
        <v>0</v>
      </c>
      <c r="H93" s="104">
        <f>H94+H95+H96+H97</f>
        <v>6600</v>
      </c>
      <c r="I93" s="104">
        <f>I96</f>
        <v>100</v>
      </c>
      <c r="J93" s="104">
        <f>J96</f>
        <v>500</v>
      </c>
      <c r="K93" s="60">
        <v>0</v>
      </c>
      <c r="L93" s="60">
        <v>0</v>
      </c>
      <c r="M93" s="60">
        <v>0</v>
      </c>
      <c r="N93" s="60">
        <f>N95</f>
        <v>0</v>
      </c>
      <c r="O93" s="60">
        <v>0</v>
      </c>
      <c r="P93" s="60">
        <v>0</v>
      </c>
      <c r="Q93" s="263">
        <v>0</v>
      </c>
      <c r="AP93" s="1"/>
    </row>
    <row r="94" spans="1:42" x14ac:dyDescent="0.3">
      <c r="A94" s="83">
        <v>32321</v>
      </c>
      <c r="B94" s="40" t="s">
        <v>94</v>
      </c>
      <c r="C94" s="111">
        <v>1500</v>
      </c>
      <c r="D94" s="98">
        <v>0</v>
      </c>
      <c r="E94" s="98">
        <v>0</v>
      </c>
      <c r="F94" s="101">
        <v>0</v>
      </c>
      <c r="G94" s="62">
        <v>0</v>
      </c>
      <c r="H94" s="105">
        <v>1500</v>
      </c>
      <c r="I94" s="105">
        <v>0</v>
      </c>
      <c r="J94" s="105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265">
        <v>0</v>
      </c>
      <c r="AP94" s="1"/>
    </row>
    <row r="95" spans="1:42" x14ac:dyDescent="0.3">
      <c r="A95" s="83">
        <v>32322</v>
      </c>
      <c r="B95" s="40" t="s">
        <v>95</v>
      </c>
      <c r="C95" s="111">
        <v>5500</v>
      </c>
      <c r="D95" s="98">
        <v>3000</v>
      </c>
      <c r="E95" s="98">
        <v>0</v>
      </c>
      <c r="F95" s="101">
        <v>0</v>
      </c>
      <c r="G95" s="62">
        <v>0</v>
      </c>
      <c r="H95" s="105">
        <v>2500</v>
      </c>
      <c r="I95" s="105">
        <v>0</v>
      </c>
      <c r="J95" s="105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265">
        <v>0</v>
      </c>
      <c r="AP95" s="1"/>
    </row>
    <row r="96" spans="1:42" x14ac:dyDescent="0.3">
      <c r="A96" s="83">
        <v>32323</v>
      </c>
      <c r="B96" s="40" t="s">
        <v>96</v>
      </c>
      <c r="C96" s="111">
        <v>1200</v>
      </c>
      <c r="D96" s="62">
        <v>0</v>
      </c>
      <c r="E96" s="62">
        <v>0</v>
      </c>
      <c r="F96" s="101">
        <v>0</v>
      </c>
      <c r="G96" s="62">
        <v>0</v>
      </c>
      <c r="H96" s="105">
        <v>600</v>
      </c>
      <c r="I96" s="105">
        <v>100</v>
      </c>
      <c r="J96" s="105">
        <v>500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265">
        <v>0</v>
      </c>
      <c r="AP96" s="1"/>
    </row>
    <row r="97" spans="1:42" x14ac:dyDescent="0.3">
      <c r="A97" s="83">
        <v>32329</v>
      </c>
      <c r="B97" s="40" t="s">
        <v>137</v>
      </c>
      <c r="C97" s="111">
        <v>2000</v>
      </c>
      <c r="D97" s="62">
        <v>0</v>
      </c>
      <c r="E97" s="62">
        <v>0</v>
      </c>
      <c r="F97" s="101">
        <v>0</v>
      </c>
      <c r="G97" s="62">
        <v>0</v>
      </c>
      <c r="H97" s="105">
        <v>2000</v>
      </c>
      <c r="I97" s="105">
        <v>0</v>
      </c>
      <c r="J97" s="105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265">
        <v>0</v>
      </c>
      <c r="AP97" s="1"/>
    </row>
    <row r="98" spans="1:42" x14ac:dyDescent="0.3">
      <c r="A98" s="81">
        <v>3233</v>
      </c>
      <c r="B98" s="36" t="s">
        <v>37</v>
      </c>
      <c r="C98" s="110">
        <v>20600</v>
      </c>
      <c r="D98" s="60">
        <v>8000</v>
      </c>
      <c r="E98" s="60">
        <v>0</v>
      </c>
      <c r="F98" s="100">
        <v>0</v>
      </c>
      <c r="G98" s="60">
        <f>G99</f>
        <v>2500</v>
      </c>
      <c r="H98" s="104">
        <f>H99+H100+H101+H102</f>
        <v>7500</v>
      </c>
      <c r="I98" s="104">
        <f>I99+I101</f>
        <v>0</v>
      </c>
      <c r="J98" s="104">
        <v>0</v>
      </c>
      <c r="K98" s="60">
        <v>0</v>
      </c>
      <c r="L98" s="60">
        <v>0</v>
      </c>
      <c r="M98" s="60">
        <v>0</v>
      </c>
      <c r="N98" s="60">
        <f>N99</f>
        <v>2600</v>
      </c>
      <c r="O98" s="60">
        <v>0</v>
      </c>
      <c r="P98" s="60">
        <v>0</v>
      </c>
      <c r="Q98" s="263">
        <v>0</v>
      </c>
      <c r="AP98" s="1"/>
    </row>
    <row r="99" spans="1:42" x14ac:dyDescent="0.3">
      <c r="A99" s="83">
        <v>32331</v>
      </c>
      <c r="B99" s="40" t="s">
        <v>148</v>
      </c>
      <c r="C99" s="111">
        <v>14100</v>
      </c>
      <c r="D99" s="62">
        <v>5000</v>
      </c>
      <c r="E99" s="62">
        <v>0</v>
      </c>
      <c r="F99" s="101">
        <v>0</v>
      </c>
      <c r="G99" s="62">
        <v>2500</v>
      </c>
      <c r="H99" s="106">
        <v>4000</v>
      </c>
      <c r="I99" s="106">
        <v>0</v>
      </c>
      <c r="J99" s="106">
        <v>0</v>
      </c>
      <c r="K99" s="62">
        <v>0</v>
      </c>
      <c r="L99" s="62">
        <v>0</v>
      </c>
      <c r="M99" s="62">
        <v>0</v>
      </c>
      <c r="N99" s="62">
        <v>2600</v>
      </c>
      <c r="O99" s="62">
        <v>0</v>
      </c>
      <c r="P99" s="62">
        <v>0</v>
      </c>
      <c r="Q99" s="265">
        <v>0</v>
      </c>
      <c r="AP99" s="1"/>
    </row>
    <row r="100" spans="1:42" x14ac:dyDescent="0.3">
      <c r="A100" s="82">
        <v>32332</v>
      </c>
      <c r="B100" s="38" t="s">
        <v>92</v>
      </c>
      <c r="C100" s="111">
        <v>1000</v>
      </c>
      <c r="D100" s="63">
        <v>0</v>
      </c>
      <c r="E100" s="63">
        <v>0</v>
      </c>
      <c r="F100" s="63">
        <v>0</v>
      </c>
      <c r="G100" s="63">
        <v>0</v>
      </c>
      <c r="H100" s="105">
        <v>1000</v>
      </c>
      <c r="I100" s="105">
        <v>0</v>
      </c>
      <c r="J100" s="105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254">
        <v>0</v>
      </c>
      <c r="AP100" s="1"/>
    </row>
    <row r="101" spans="1:42" x14ac:dyDescent="0.3">
      <c r="A101" s="82">
        <v>32334</v>
      </c>
      <c r="B101" s="38" t="s">
        <v>149</v>
      </c>
      <c r="C101" s="111">
        <v>3500</v>
      </c>
      <c r="D101" s="63">
        <v>1500</v>
      </c>
      <c r="E101" s="63">
        <v>0</v>
      </c>
      <c r="F101" s="63">
        <v>0</v>
      </c>
      <c r="G101" s="63">
        <v>0</v>
      </c>
      <c r="H101" s="105">
        <v>2000</v>
      </c>
      <c r="I101" s="105">
        <v>0</v>
      </c>
      <c r="J101" s="105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254">
        <v>0</v>
      </c>
      <c r="AP101" s="1"/>
    </row>
    <row r="102" spans="1:42" x14ac:dyDescent="0.3">
      <c r="A102" s="82">
        <v>32339</v>
      </c>
      <c r="B102" s="38" t="s">
        <v>93</v>
      </c>
      <c r="C102" s="111">
        <v>2000</v>
      </c>
      <c r="D102" s="63">
        <v>1500</v>
      </c>
      <c r="E102" s="63">
        <v>0</v>
      </c>
      <c r="F102" s="63">
        <v>0</v>
      </c>
      <c r="G102" s="63">
        <v>0</v>
      </c>
      <c r="H102" s="105">
        <v>500</v>
      </c>
      <c r="I102" s="105">
        <v>0</v>
      </c>
      <c r="J102" s="105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254">
        <v>0</v>
      </c>
      <c r="AP102" s="1"/>
    </row>
    <row r="103" spans="1:42" x14ac:dyDescent="0.3">
      <c r="A103" s="81">
        <v>3234</v>
      </c>
      <c r="B103" s="36" t="s">
        <v>38</v>
      </c>
      <c r="C103" s="110">
        <v>8400</v>
      </c>
      <c r="D103" s="60">
        <v>0</v>
      </c>
      <c r="E103" s="60">
        <v>0</v>
      </c>
      <c r="F103" s="100">
        <f>F104+F108</f>
        <v>7000</v>
      </c>
      <c r="G103" s="60">
        <v>0</v>
      </c>
      <c r="H103" s="104">
        <f>H105+H106</f>
        <v>1400</v>
      </c>
      <c r="I103" s="104">
        <v>0</v>
      </c>
      <c r="J103" s="104">
        <v>0</v>
      </c>
      <c r="K103" s="60">
        <v>0</v>
      </c>
      <c r="L103" s="60">
        <v>0</v>
      </c>
      <c r="M103" s="60">
        <v>0</v>
      </c>
      <c r="N103" s="60">
        <v>0</v>
      </c>
      <c r="O103" s="60">
        <v>0</v>
      </c>
      <c r="P103" s="60">
        <v>0</v>
      </c>
      <c r="Q103" s="263">
        <v>0</v>
      </c>
      <c r="AP103" s="1"/>
    </row>
    <row r="104" spans="1:42" x14ac:dyDescent="0.3">
      <c r="A104" s="83">
        <v>32341</v>
      </c>
      <c r="B104" s="40" t="s">
        <v>97</v>
      </c>
      <c r="C104" s="111">
        <v>1500</v>
      </c>
      <c r="D104" s="62">
        <v>0</v>
      </c>
      <c r="E104" s="62">
        <v>0</v>
      </c>
      <c r="F104" s="101">
        <v>1500</v>
      </c>
      <c r="G104" s="62">
        <v>0</v>
      </c>
      <c r="H104" s="105">
        <v>0</v>
      </c>
      <c r="I104" s="105">
        <v>0</v>
      </c>
      <c r="J104" s="105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265">
        <v>0</v>
      </c>
      <c r="AP104" s="1"/>
    </row>
    <row r="105" spans="1:42" x14ac:dyDescent="0.3">
      <c r="A105" s="83">
        <v>32342</v>
      </c>
      <c r="B105" s="40" t="s">
        <v>98</v>
      </c>
      <c r="C105" s="111">
        <v>1100</v>
      </c>
      <c r="D105" s="62">
        <v>0</v>
      </c>
      <c r="E105" s="62">
        <v>0</v>
      </c>
      <c r="F105" s="101">
        <v>0</v>
      </c>
      <c r="G105" s="62">
        <v>0</v>
      </c>
      <c r="H105" s="105">
        <v>1100</v>
      </c>
      <c r="I105" s="105">
        <v>0</v>
      </c>
      <c r="J105" s="105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265">
        <v>0</v>
      </c>
      <c r="AP105" s="1"/>
    </row>
    <row r="106" spans="1:42" x14ac:dyDescent="0.3">
      <c r="A106" s="83">
        <v>32343</v>
      </c>
      <c r="B106" s="40" t="s">
        <v>99</v>
      </c>
      <c r="C106" s="111">
        <v>300</v>
      </c>
      <c r="D106" s="62">
        <v>0</v>
      </c>
      <c r="E106" s="62">
        <v>0</v>
      </c>
      <c r="F106" s="101">
        <v>0</v>
      </c>
      <c r="G106" s="62">
        <v>0</v>
      </c>
      <c r="H106" s="105">
        <v>300</v>
      </c>
      <c r="I106" s="105">
        <v>0</v>
      </c>
      <c r="J106" s="105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265">
        <v>0</v>
      </c>
      <c r="AP106" s="1"/>
    </row>
    <row r="107" spans="1:42" x14ac:dyDescent="0.3">
      <c r="A107" s="83">
        <v>32344</v>
      </c>
      <c r="B107" s="40" t="s">
        <v>100</v>
      </c>
      <c r="C107" s="111">
        <v>0</v>
      </c>
      <c r="D107" s="62">
        <v>0</v>
      </c>
      <c r="E107" s="62">
        <v>0</v>
      </c>
      <c r="F107" s="101">
        <v>0</v>
      </c>
      <c r="G107" s="62">
        <v>0</v>
      </c>
      <c r="H107" s="105">
        <v>0</v>
      </c>
      <c r="I107" s="105">
        <v>0</v>
      </c>
      <c r="J107" s="105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265">
        <v>0</v>
      </c>
      <c r="AP107" s="1"/>
    </row>
    <row r="108" spans="1:42" x14ac:dyDescent="0.3">
      <c r="A108" s="83">
        <v>32349</v>
      </c>
      <c r="B108" s="40" t="s">
        <v>101</v>
      </c>
      <c r="C108" s="111">
        <v>5500</v>
      </c>
      <c r="D108" s="62">
        <v>0</v>
      </c>
      <c r="E108" s="62">
        <v>0</v>
      </c>
      <c r="F108" s="101">
        <v>5500</v>
      </c>
      <c r="G108" s="62">
        <v>0</v>
      </c>
      <c r="H108" s="105">
        <v>0</v>
      </c>
      <c r="I108" s="105">
        <v>0</v>
      </c>
      <c r="J108" s="105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265">
        <v>0</v>
      </c>
      <c r="AP108" s="1"/>
    </row>
    <row r="109" spans="1:42" x14ac:dyDescent="0.3">
      <c r="A109" s="81">
        <v>3235</v>
      </c>
      <c r="B109" s="36" t="s">
        <v>59</v>
      </c>
      <c r="C109" s="110">
        <v>16900</v>
      </c>
      <c r="D109" s="60">
        <v>0</v>
      </c>
      <c r="E109" s="60">
        <v>0</v>
      </c>
      <c r="F109" s="100">
        <f>F110</f>
        <v>9600</v>
      </c>
      <c r="G109" s="60">
        <v>0</v>
      </c>
      <c r="H109" s="104">
        <f>H110+H111+H112+H113+H114</f>
        <v>7300</v>
      </c>
      <c r="I109" s="104">
        <v>0</v>
      </c>
      <c r="J109" s="104">
        <v>0</v>
      </c>
      <c r="K109" s="60">
        <v>0</v>
      </c>
      <c r="L109" s="60">
        <v>0</v>
      </c>
      <c r="M109" s="60">
        <v>0</v>
      </c>
      <c r="N109" s="60">
        <v>0</v>
      </c>
      <c r="O109" s="60">
        <v>0</v>
      </c>
      <c r="P109" s="60">
        <v>0</v>
      </c>
      <c r="Q109" s="263">
        <v>0</v>
      </c>
      <c r="AP109" s="1"/>
    </row>
    <row r="110" spans="1:42" x14ac:dyDescent="0.3">
      <c r="A110" s="82">
        <v>32352</v>
      </c>
      <c r="B110" s="38" t="s">
        <v>102</v>
      </c>
      <c r="C110" s="111">
        <v>10100</v>
      </c>
      <c r="D110" s="63">
        <v>0</v>
      </c>
      <c r="E110" s="63">
        <v>0</v>
      </c>
      <c r="F110" s="63">
        <v>9600</v>
      </c>
      <c r="G110" s="63">
        <v>0</v>
      </c>
      <c r="H110" s="105">
        <v>500</v>
      </c>
      <c r="I110" s="105">
        <v>0</v>
      </c>
      <c r="J110" s="105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63">
        <v>0</v>
      </c>
      <c r="Q110" s="254">
        <v>0</v>
      </c>
      <c r="AP110" s="1"/>
    </row>
    <row r="111" spans="1:42" x14ac:dyDescent="0.3">
      <c r="A111" s="82">
        <v>32353</v>
      </c>
      <c r="B111" s="38" t="s">
        <v>103</v>
      </c>
      <c r="C111" s="111">
        <v>2000</v>
      </c>
      <c r="D111" s="63">
        <v>0</v>
      </c>
      <c r="E111" s="63">
        <v>0</v>
      </c>
      <c r="F111" s="63">
        <v>0</v>
      </c>
      <c r="G111" s="63">
        <v>0</v>
      </c>
      <c r="H111" s="105">
        <v>2000</v>
      </c>
      <c r="I111" s="105">
        <v>0</v>
      </c>
      <c r="J111" s="105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63">
        <v>0</v>
      </c>
      <c r="Q111" s="254">
        <v>0</v>
      </c>
      <c r="AP111" s="1"/>
    </row>
    <row r="112" spans="1:42" x14ac:dyDescent="0.3">
      <c r="A112" s="82">
        <v>32354</v>
      </c>
      <c r="B112" s="38" t="s">
        <v>153</v>
      </c>
      <c r="C112" s="111">
        <v>400</v>
      </c>
      <c r="D112" s="63">
        <v>0</v>
      </c>
      <c r="E112" s="63">
        <v>0</v>
      </c>
      <c r="F112" s="63">
        <v>0</v>
      </c>
      <c r="G112" s="63">
        <v>0</v>
      </c>
      <c r="H112" s="105">
        <v>400</v>
      </c>
      <c r="I112" s="105">
        <v>0</v>
      </c>
      <c r="J112" s="105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254">
        <v>0</v>
      </c>
      <c r="AP112" s="1"/>
    </row>
    <row r="113" spans="1:42" ht="36.75" x14ac:dyDescent="0.3">
      <c r="A113" s="82">
        <v>32355</v>
      </c>
      <c r="B113" s="39" t="s">
        <v>135</v>
      </c>
      <c r="C113" s="111">
        <v>3500</v>
      </c>
      <c r="D113" s="63">
        <v>0</v>
      </c>
      <c r="E113" s="63">
        <v>0</v>
      </c>
      <c r="F113" s="63">
        <v>0</v>
      </c>
      <c r="G113" s="63">
        <v>0</v>
      </c>
      <c r="H113" s="105">
        <v>3500</v>
      </c>
      <c r="I113" s="105">
        <v>0</v>
      </c>
      <c r="J113" s="105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254">
        <v>0</v>
      </c>
      <c r="AP113" s="1"/>
    </row>
    <row r="114" spans="1:42" x14ac:dyDescent="0.3">
      <c r="A114" s="82">
        <v>32359</v>
      </c>
      <c r="B114" s="38" t="s">
        <v>131</v>
      </c>
      <c r="C114" s="111">
        <v>900</v>
      </c>
      <c r="D114" s="63">
        <v>0</v>
      </c>
      <c r="E114" s="63">
        <v>0</v>
      </c>
      <c r="F114" s="63">
        <v>0</v>
      </c>
      <c r="G114" s="63">
        <v>0</v>
      </c>
      <c r="H114" s="105">
        <v>900</v>
      </c>
      <c r="I114" s="105">
        <v>0</v>
      </c>
      <c r="J114" s="105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254">
        <v>0</v>
      </c>
      <c r="AP114" s="1"/>
    </row>
    <row r="115" spans="1:42" x14ac:dyDescent="0.3">
      <c r="A115" s="81">
        <v>3236</v>
      </c>
      <c r="B115" s="36" t="s">
        <v>39</v>
      </c>
      <c r="C115" s="110">
        <v>6650</v>
      </c>
      <c r="D115" s="60">
        <v>5300</v>
      </c>
      <c r="E115" s="60">
        <v>0</v>
      </c>
      <c r="F115" s="60">
        <v>0</v>
      </c>
      <c r="G115" s="60">
        <v>0</v>
      </c>
      <c r="H115" s="104">
        <f>H116+H117</f>
        <v>1350</v>
      </c>
      <c r="I115" s="104">
        <v>0</v>
      </c>
      <c r="J115" s="104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263">
        <v>0</v>
      </c>
      <c r="AP115" s="1"/>
    </row>
    <row r="116" spans="1:42" x14ac:dyDescent="0.3">
      <c r="A116" s="82">
        <v>32361</v>
      </c>
      <c r="B116" s="38" t="s">
        <v>104</v>
      </c>
      <c r="C116" s="111">
        <v>6400</v>
      </c>
      <c r="D116" s="63">
        <v>5300</v>
      </c>
      <c r="E116" s="63">
        <v>0</v>
      </c>
      <c r="F116" s="63">
        <v>0</v>
      </c>
      <c r="G116" s="63">
        <v>0</v>
      </c>
      <c r="H116" s="105">
        <v>1100</v>
      </c>
      <c r="I116" s="105">
        <v>0</v>
      </c>
      <c r="J116" s="105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254">
        <v>0</v>
      </c>
      <c r="AP116" s="1"/>
    </row>
    <row r="117" spans="1:42" x14ac:dyDescent="0.3">
      <c r="A117" s="166">
        <v>32363</v>
      </c>
      <c r="B117" s="167" t="s">
        <v>189</v>
      </c>
      <c r="C117" s="111">
        <v>250</v>
      </c>
      <c r="D117" s="63">
        <v>0</v>
      </c>
      <c r="E117" s="63">
        <v>0</v>
      </c>
      <c r="F117" s="63">
        <v>0</v>
      </c>
      <c r="G117" s="63">
        <v>0</v>
      </c>
      <c r="H117" s="105">
        <v>250</v>
      </c>
      <c r="I117" s="105">
        <v>0</v>
      </c>
      <c r="J117" s="105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254">
        <v>0</v>
      </c>
      <c r="AP117" s="1"/>
    </row>
    <row r="118" spans="1:42" x14ac:dyDescent="0.3">
      <c r="A118" s="81">
        <v>3237</v>
      </c>
      <c r="B118" s="36" t="s">
        <v>40</v>
      </c>
      <c r="C118" s="110">
        <v>25400</v>
      </c>
      <c r="D118" s="60">
        <v>6500</v>
      </c>
      <c r="E118" s="60">
        <v>0</v>
      </c>
      <c r="F118" s="60">
        <v>0</v>
      </c>
      <c r="G118" s="60">
        <v>0</v>
      </c>
      <c r="H118" s="104">
        <f>H119+H120+H121+H122+H123</f>
        <v>6900</v>
      </c>
      <c r="I118" s="104">
        <v>0</v>
      </c>
      <c r="J118" s="104">
        <v>0</v>
      </c>
      <c r="K118" s="60">
        <v>0</v>
      </c>
      <c r="L118" s="102">
        <f>L120</f>
        <v>12000</v>
      </c>
      <c r="M118" s="60">
        <v>0</v>
      </c>
      <c r="N118" s="60">
        <v>0</v>
      </c>
      <c r="O118" s="60">
        <v>0</v>
      </c>
      <c r="P118" s="60">
        <v>0</v>
      </c>
      <c r="Q118" s="263">
        <v>0</v>
      </c>
      <c r="AP118" s="1"/>
    </row>
    <row r="119" spans="1:42" x14ac:dyDescent="0.3">
      <c r="A119" s="82">
        <v>32371</v>
      </c>
      <c r="B119" s="38" t="s">
        <v>105</v>
      </c>
      <c r="C119" s="111">
        <v>2500</v>
      </c>
      <c r="D119" s="63">
        <v>1500</v>
      </c>
      <c r="E119" s="63">
        <v>0</v>
      </c>
      <c r="F119" s="63">
        <v>0</v>
      </c>
      <c r="G119" s="63">
        <v>0</v>
      </c>
      <c r="H119" s="105">
        <v>1000</v>
      </c>
      <c r="I119" s="105">
        <v>0</v>
      </c>
      <c r="J119" s="105">
        <v>0</v>
      </c>
      <c r="K119" s="63">
        <v>0</v>
      </c>
      <c r="L119" s="56">
        <v>0</v>
      </c>
      <c r="M119" s="63">
        <v>0</v>
      </c>
      <c r="N119" s="63">
        <v>0</v>
      </c>
      <c r="O119" s="63">
        <v>0</v>
      </c>
      <c r="P119" s="63">
        <v>0</v>
      </c>
      <c r="Q119" s="254">
        <v>0</v>
      </c>
      <c r="AP119" s="1"/>
    </row>
    <row r="120" spans="1:42" x14ac:dyDescent="0.3">
      <c r="A120" s="82">
        <v>32372</v>
      </c>
      <c r="B120" s="38" t="s">
        <v>106</v>
      </c>
      <c r="C120" s="111">
        <v>21000</v>
      </c>
      <c r="D120" s="63">
        <v>5000</v>
      </c>
      <c r="E120" s="63">
        <v>0</v>
      </c>
      <c r="F120" s="63">
        <v>0</v>
      </c>
      <c r="G120" s="63">
        <v>0</v>
      </c>
      <c r="H120" s="105">
        <v>4000</v>
      </c>
      <c r="I120" s="105">
        <v>0</v>
      </c>
      <c r="J120" s="105">
        <v>0</v>
      </c>
      <c r="K120" s="63">
        <v>0</v>
      </c>
      <c r="L120" s="56">
        <v>12000</v>
      </c>
      <c r="M120" s="63">
        <v>0</v>
      </c>
      <c r="N120" s="63">
        <v>0</v>
      </c>
      <c r="O120" s="63">
        <v>0</v>
      </c>
      <c r="P120" s="63">
        <v>0</v>
      </c>
      <c r="Q120" s="254">
        <v>0</v>
      </c>
      <c r="AP120" s="1"/>
    </row>
    <row r="121" spans="1:42" x14ac:dyDescent="0.3">
      <c r="A121" s="82">
        <v>32373</v>
      </c>
      <c r="B121" s="38" t="s">
        <v>107</v>
      </c>
      <c r="C121" s="111">
        <v>100</v>
      </c>
      <c r="D121" s="63">
        <v>0</v>
      </c>
      <c r="E121" s="63">
        <v>0</v>
      </c>
      <c r="F121" s="63">
        <v>0</v>
      </c>
      <c r="G121" s="63">
        <v>0</v>
      </c>
      <c r="H121" s="105">
        <v>100</v>
      </c>
      <c r="I121" s="105">
        <v>0</v>
      </c>
      <c r="J121" s="105">
        <v>0</v>
      </c>
      <c r="K121" s="63">
        <v>0</v>
      </c>
      <c r="L121" s="56">
        <v>0</v>
      </c>
      <c r="M121" s="63">
        <v>0</v>
      </c>
      <c r="N121" s="63">
        <v>0</v>
      </c>
      <c r="O121" s="63">
        <v>0</v>
      </c>
      <c r="P121" s="63">
        <v>0</v>
      </c>
      <c r="Q121" s="254">
        <v>0</v>
      </c>
      <c r="AP121" s="1"/>
    </row>
    <row r="122" spans="1:42" x14ac:dyDescent="0.3">
      <c r="A122" s="82">
        <v>32377</v>
      </c>
      <c r="B122" s="38" t="s">
        <v>152</v>
      </c>
      <c r="C122" s="111">
        <v>1000</v>
      </c>
      <c r="D122" s="63">
        <v>0</v>
      </c>
      <c r="E122" s="63">
        <v>0</v>
      </c>
      <c r="F122" s="63">
        <v>0</v>
      </c>
      <c r="G122" s="63">
        <v>0</v>
      </c>
      <c r="H122" s="105">
        <v>1000</v>
      </c>
      <c r="I122" s="105">
        <v>0</v>
      </c>
      <c r="J122" s="105">
        <v>0</v>
      </c>
      <c r="K122" s="63">
        <v>0</v>
      </c>
      <c r="L122" s="56">
        <v>0</v>
      </c>
      <c r="M122" s="63">
        <v>0</v>
      </c>
      <c r="N122" s="63">
        <v>0</v>
      </c>
      <c r="O122" s="63">
        <v>0</v>
      </c>
      <c r="P122" s="63">
        <v>0</v>
      </c>
      <c r="Q122" s="254">
        <v>0</v>
      </c>
      <c r="AP122" s="1"/>
    </row>
    <row r="123" spans="1:42" x14ac:dyDescent="0.3">
      <c r="A123" s="82">
        <v>32379</v>
      </c>
      <c r="B123" s="38" t="s">
        <v>108</v>
      </c>
      <c r="C123" s="111">
        <v>800</v>
      </c>
      <c r="D123" s="63">
        <v>0</v>
      </c>
      <c r="E123" s="63">
        <v>0</v>
      </c>
      <c r="F123" s="63">
        <v>0</v>
      </c>
      <c r="G123" s="63">
        <v>0</v>
      </c>
      <c r="H123" s="105">
        <v>800</v>
      </c>
      <c r="I123" s="105">
        <v>0</v>
      </c>
      <c r="J123" s="105">
        <v>0</v>
      </c>
      <c r="K123" s="63">
        <v>0</v>
      </c>
      <c r="L123" s="56">
        <v>0</v>
      </c>
      <c r="M123" s="63">
        <v>0</v>
      </c>
      <c r="N123" s="63">
        <v>0</v>
      </c>
      <c r="O123" s="63">
        <v>0</v>
      </c>
      <c r="P123" s="63">
        <v>0</v>
      </c>
      <c r="Q123" s="254">
        <v>0</v>
      </c>
      <c r="AP123" s="1"/>
    </row>
    <row r="124" spans="1:42" x14ac:dyDescent="0.3">
      <c r="A124" s="81">
        <v>3238</v>
      </c>
      <c r="B124" s="36" t="s">
        <v>41</v>
      </c>
      <c r="C124" s="110">
        <v>9000</v>
      </c>
      <c r="D124" s="60">
        <v>6000</v>
      </c>
      <c r="E124" s="60">
        <v>0</v>
      </c>
      <c r="F124" s="60">
        <v>0</v>
      </c>
      <c r="G124" s="60">
        <v>0</v>
      </c>
      <c r="H124" s="104">
        <v>0</v>
      </c>
      <c r="I124" s="104">
        <f>I126</f>
        <v>3000</v>
      </c>
      <c r="J124" s="104">
        <v>0</v>
      </c>
      <c r="K124" s="60">
        <v>0</v>
      </c>
      <c r="L124" s="102">
        <v>0</v>
      </c>
      <c r="M124" s="60">
        <v>0</v>
      </c>
      <c r="N124" s="60">
        <v>0</v>
      </c>
      <c r="O124" s="60">
        <v>0</v>
      </c>
      <c r="P124" s="60">
        <v>0</v>
      </c>
      <c r="Q124" s="263">
        <v>0</v>
      </c>
      <c r="AP124" s="1"/>
    </row>
    <row r="125" spans="1:42" x14ac:dyDescent="0.3">
      <c r="A125" s="83">
        <v>32381</v>
      </c>
      <c r="B125" s="40" t="s">
        <v>130</v>
      </c>
      <c r="C125" s="111">
        <v>0</v>
      </c>
      <c r="D125" s="62">
        <v>0</v>
      </c>
      <c r="E125" s="62">
        <v>0</v>
      </c>
      <c r="F125" s="62">
        <v>0</v>
      </c>
      <c r="G125" s="62">
        <v>0</v>
      </c>
      <c r="H125" s="105">
        <v>0</v>
      </c>
      <c r="I125" s="105">
        <v>0</v>
      </c>
      <c r="J125" s="105">
        <v>0</v>
      </c>
      <c r="K125" s="62">
        <v>0</v>
      </c>
      <c r="L125" s="113">
        <v>0</v>
      </c>
      <c r="M125" s="62">
        <v>0</v>
      </c>
      <c r="N125" s="62">
        <v>0</v>
      </c>
      <c r="O125" s="62">
        <v>0</v>
      </c>
      <c r="P125" s="62">
        <v>0</v>
      </c>
      <c r="Q125" s="265">
        <v>0</v>
      </c>
      <c r="AP125" s="1"/>
    </row>
    <row r="126" spans="1:42" x14ac:dyDescent="0.3">
      <c r="A126" s="82">
        <v>32382</v>
      </c>
      <c r="B126" s="38" t="s">
        <v>109</v>
      </c>
      <c r="C126" s="111">
        <v>3000</v>
      </c>
      <c r="D126" s="63">
        <v>0</v>
      </c>
      <c r="E126" s="63">
        <v>0</v>
      </c>
      <c r="F126" s="63">
        <v>0</v>
      </c>
      <c r="G126" s="63">
        <v>0</v>
      </c>
      <c r="H126" s="105">
        <v>0</v>
      </c>
      <c r="I126" s="105">
        <v>3000</v>
      </c>
      <c r="J126" s="105">
        <v>0</v>
      </c>
      <c r="K126" s="63">
        <v>0</v>
      </c>
      <c r="L126" s="56">
        <v>0</v>
      </c>
      <c r="M126" s="63">
        <v>0</v>
      </c>
      <c r="N126" s="63">
        <v>0</v>
      </c>
      <c r="O126" s="63">
        <v>0</v>
      </c>
      <c r="P126" s="63">
        <v>0</v>
      </c>
      <c r="Q126" s="254">
        <v>0</v>
      </c>
      <c r="AP126" s="1"/>
    </row>
    <row r="127" spans="1:42" x14ac:dyDescent="0.3">
      <c r="A127" s="82">
        <v>32389</v>
      </c>
      <c r="B127" s="38" t="s">
        <v>110</v>
      </c>
      <c r="C127" s="111">
        <v>6000</v>
      </c>
      <c r="D127" s="63">
        <v>6000</v>
      </c>
      <c r="E127" s="63">
        <v>0</v>
      </c>
      <c r="F127" s="63">
        <v>0</v>
      </c>
      <c r="G127" s="63">
        <v>0</v>
      </c>
      <c r="H127" s="105">
        <v>0</v>
      </c>
      <c r="I127" s="105">
        <v>0</v>
      </c>
      <c r="J127" s="105">
        <v>0</v>
      </c>
      <c r="K127" s="63">
        <v>0</v>
      </c>
      <c r="L127" s="56">
        <v>0</v>
      </c>
      <c r="M127" s="63">
        <v>0</v>
      </c>
      <c r="N127" s="63">
        <v>0</v>
      </c>
      <c r="O127" s="63">
        <v>0</v>
      </c>
      <c r="P127" s="63">
        <v>0</v>
      </c>
      <c r="Q127" s="254">
        <v>0</v>
      </c>
      <c r="AP127" s="1"/>
    </row>
    <row r="128" spans="1:42" x14ac:dyDescent="0.3">
      <c r="A128" s="81">
        <v>3239</v>
      </c>
      <c r="B128" s="36" t="s">
        <v>42</v>
      </c>
      <c r="C128" s="110">
        <v>4050</v>
      </c>
      <c r="D128" s="60">
        <v>0</v>
      </c>
      <c r="E128" s="60">
        <v>0</v>
      </c>
      <c r="F128" s="60">
        <v>0</v>
      </c>
      <c r="G128" s="60">
        <v>0</v>
      </c>
      <c r="H128" s="104">
        <f>H129+H130+H131+H132+H133+H134</f>
        <v>4050</v>
      </c>
      <c r="I128" s="104">
        <f>I131</f>
        <v>0</v>
      </c>
      <c r="J128" s="104">
        <v>0</v>
      </c>
      <c r="K128" s="60">
        <v>0</v>
      </c>
      <c r="L128" s="100">
        <v>0</v>
      </c>
      <c r="M128" s="60">
        <v>0</v>
      </c>
      <c r="N128" s="60">
        <f>N129+N130</f>
        <v>0</v>
      </c>
      <c r="O128" s="60">
        <v>0</v>
      </c>
      <c r="P128" s="60">
        <v>0</v>
      </c>
      <c r="Q128" s="263">
        <v>0</v>
      </c>
      <c r="AP128" s="1"/>
    </row>
    <row r="129" spans="1:42" ht="36.75" x14ac:dyDescent="0.3">
      <c r="A129" s="82">
        <v>32391</v>
      </c>
      <c r="B129" s="39" t="s">
        <v>118</v>
      </c>
      <c r="C129" s="111">
        <v>2500</v>
      </c>
      <c r="D129" s="63">
        <v>0</v>
      </c>
      <c r="E129" s="63">
        <v>0</v>
      </c>
      <c r="F129" s="63">
        <v>0</v>
      </c>
      <c r="G129" s="63">
        <v>0</v>
      </c>
      <c r="H129" s="105">
        <v>2500</v>
      </c>
      <c r="I129" s="105">
        <v>0</v>
      </c>
      <c r="J129" s="105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254">
        <v>0</v>
      </c>
      <c r="AP129" s="1"/>
    </row>
    <row r="130" spans="1:42" x14ac:dyDescent="0.3">
      <c r="A130" s="82">
        <v>32392</v>
      </c>
      <c r="B130" s="38" t="s">
        <v>111</v>
      </c>
      <c r="C130" s="111">
        <v>200</v>
      </c>
      <c r="D130" s="63">
        <v>0</v>
      </c>
      <c r="E130" s="63">
        <v>0</v>
      </c>
      <c r="F130" s="63">
        <v>0</v>
      </c>
      <c r="G130" s="63">
        <v>0</v>
      </c>
      <c r="H130" s="105">
        <v>200</v>
      </c>
      <c r="I130" s="105">
        <v>0</v>
      </c>
      <c r="J130" s="105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254">
        <v>0</v>
      </c>
      <c r="AP130" s="1"/>
    </row>
    <row r="131" spans="1:42" x14ac:dyDescent="0.3">
      <c r="A131" s="82">
        <v>32394</v>
      </c>
      <c r="B131" s="38" t="s">
        <v>129</v>
      </c>
      <c r="C131" s="111">
        <v>250</v>
      </c>
      <c r="D131" s="63">
        <v>0</v>
      </c>
      <c r="E131" s="63">
        <v>0</v>
      </c>
      <c r="F131" s="63">
        <v>0</v>
      </c>
      <c r="G131" s="63">
        <v>0</v>
      </c>
      <c r="H131" s="105">
        <v>250</v>
      </c>
      <c r="I131" s="105">
        <v>0</v>
      </c>
      <c r="J131" s="105">
        <v>0</v>
      </c>
      <c r="K131" s="63">
        <v>0</v>
      </c>
      <c r="L131" s="63">
        <v>0</v>
      </c>
      <c r="M131" s="63">
        <v>0</v>
      </c>
      <c r="N131" s="63">
        <v>0</v>
      </c>
      <c r="O131" s="63">
        <v>0</v>
      </c>
      <c r="P131" s="63">
        <v>0</v>
      </c>
      <c r="Q131" s="254">
        <v>0</v>
      </c>
      <c r="AP131" s="1"/>
    </row>
    <row r="132" spans="1:42" x14ac:dyDescent="0.3">
      <c r="A132" s="82">
        <v>32395</v>
      </c>
      <c r="B132" s="38" t="s">
        <v>136</v>
      </c>
      <c r="C132" s="111">
        <v>100</v>
      </c>
      <c r="D132" s="63">
        <v>0</v>
      </c>
      <c r="E132" s="63">
        <v>0</v>
      </c>
      <c r="F132" s="63">
        <v>0</v>
      </c>
      <c r="G132" s="63">
        <v>0</v>
      </c>
      <c r="H132" s="105">
        <v>100</v>
      </c>
      <c r="I132" s="105">
        <v>0</v>
      </c>
      <c r="J132" s="105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63">
        <v>0</v>
      </c>
      <c r="Q132" s="254">
        <v>0</v>
      </c>
      <c r="AP132" s="1"/>
    </row>
    <row r="133" spans="1:42" x14ac:dyDescent="0.3">
      <c r="A133" s="82">
        <v>32396</v>
      </c>
      <c r="B133" s="38" t="s">
        <v>112</v>
      </c>
      <c r="C133" s="111">
        <v>100</v>
      </c>
      <c r="D133" s="63">
        <v>0</v>
      </c>
      <c r="E133" s="63">
        <v>0</v>
      </c>
      <c r="F133" s="63">
        <v>0</v>
      </c>
      <c r="G133" s="63">
        <v>0</v>
      </c>
      <c r="H133" s="105">
        <v>100</v>
      </c>
      <c r="I133" s="105">
        <v>0</v>
      </c>
      <c r="J133" s="105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254">
        <v>0</v>
      </c>
      <c r="AP133" s="1"/>
    </row>
    <row r="134" spans="1:42" ht="19.5" thickBot="1" x14ac:dyDescent="0.35">
      <c r="A134" s="80">
        <v>32399</v>
      </c>
      <c r="B134" s="34" t="s">
        <v>113</v>
      </c>
      <c r="C134" s="109">
        <v>900</v>
      </c>
      <c r="D134" s="64">
        <v>0</v>
      </c>
      <c r="E134" s="64">
        <v>0</v>
      </c>
      <c r="F134" s="64">
        <v>0</v>
      </c>
      <c r="G134" s="64">
        <v>0</v>
      </c>
      <c r="H134" s="107">
        <v>900</v>
      </c>
      <c r="I134" s="107">
        <v>0</v>
      </c>
      <c r="J134" s="107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255">
        <v>0</v>
      </c>
      <c r="AP134" s="1"/>
    </row>
    <row r="135" spans="1:42" ht="19.5" thickBot="1" x14ac:dyDescent="0.35">
      <c r="A135" s="65">
        <v>324</v>
      </c>
      <c r="B135" s="66" t="s">
        <v>25</v>
      </c>
      <c r="C135" s="161">
        <v>1100</v>
      </c>
      <c r="D135" s="67">
        <v>0</v>
      </c>
      <c r="E135" s="67">
        <v>0</v>
      </c>
      <c r="F135" s="67">
        <v>0</v>
      </c>
      <c r="G135" s="67">
        <v>0</v>
      </c>
      <c r="H135" s="162">
        <f>H136</f>
        <v>1100</v>
      </c>
      <c r="I135" s="162">
        <v>0</v>
      </c>
      <c r="J135" s="162">
        <v>0</v>
      </c>
      <c r="K135" s="67">
        <v>0</v>
      </c>
      <c r="L135" s="103">
        <v>0</v>
      </c>
      <c r="M135" s="67">
        <v>0</v>
      </c>
      <c r="N135" s="67">
        <f>N136</f>
        <v>0</v>
      </c>
      <c r="O135" s="67">
        <v>0</v>
      </c>
      <c r="P135" s="67">
        <v>0</v>
      </c>
      <c r="Q135" s="252">
        <v>0</v>
      </c>
      <c r="AP135" s="1"/>
    </row>
    <row r="136" spans="1:42" x14ac:dyDescent="0.3">
      <c r="A136" s="187">
        <v>3241</v>
      </c>
      <c r="B136" s="200" t="s">
        <v>25</v>
      </c>
      <c r="C136" s="189">
        <v>1100</v>
      </c>
      <c r="D136" s="198">
        <v>0</v>
      </c>
      <c r="E136" s="198">
        <v>0</v>
      </c>
      <c r="F136" s="198">
        <v>0</v>
      </c>
      <c r="G136" s="198">
        <v>0</v>
      </c>
      <c r="H136" s="193">
        <f>H137+H138</f>
        <v>1100</v>
      </c>
      <c r="I136" s="193">
        <v>0</v>
      </c>
      <c r="J136" s="193">
        <v>0</v>
      </c>
      <c r="K136" s="198">
        <v>0</v>
      </c>
      <c r="L136" s="197">
        <v>0</v>
      </c>
      <c r="M136" s="198">
        <v>0</v>
      </c>
      <c r="N136" s="198">
        <f>N138</f>
        <v>0</v>
      </c>
      <c r="O136" s="198">
        <v>0</v>
      </c>
      <c r="P136" s="198">
        <v>0</v>
      </c>
      <c r="Q136" s="264">
        <v>0</v>
      </c>
      <c r="AP136" s="1"/>
    </row>
    <row r="137" spans="1:42" x14ac:dyDescent="0.3">
      <c r="A137" s="82">
        <v>32411</v>
      </c>
      <c r="B137" s="38" t="s">
        <v>119</v>
      </c>
      <c r="C137" s="111">
        <v>300</v>
      </c>
      <c r="D137" s="63">
        <v>0</v>
      </c>
      <c r="E137" s="63">
        <v>0</v>
      </c>
      <c r="F137" s="63">
        <v>0</v>
      </c>
      <c r="G137" s="63">
        <v>0</v>
      </c>
      <c r="H137" s="105">
        <v>300</v>
      </c>
      <c r="I137" s="105">
        <v>0</v>
      </c>
      <c r="J137" s="105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254">
        <v>0</v>
      </c>
      <c r="AP137" s="1"/>
    </row>
    <row r="138" spans="1:42" ht="19.5" thickBot="1" x14ac:dyDescent="0.35">
      <c r="A138" s="80">
        <v>32412</v>
      </c>
      <c r="B138" s="34" t="s">
        <v>128</v>
      </c>
      <c r="C138" s="109">
        <v>800</v>
      </c>
      <c r="D138" s="64">
        <v>0</v>
      </c>
      <c r="E138" s="64">
        <v>0</v>
      </c>
      <c r="F138" s="64">
        <v>0</v>
      </c>
      <c r="G138" s="64">
        <v>0</v>
      </c>
      <c r="H138" s="107">
        <v>800</v>
      </c>
      <c r="I138" s="107">
        <v>0</v>
      </c>
      <c r="J138" s="107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255">
        <v>0</v>
      </c>
      <c r="AP138" s="1"/>
    </row>
    <row r="139" spans="1:42" ht="37.5" thickBot="1" x14ac:dyDescent="0.35">
      <c r="A139" s="65">
        <v>329</v>
      </c>
      <c r="B139" s="194" t="s">
        <v>2</v>
      </c>
      <c r="C139" s="161">
        <v>12900</v>
      </c>
      <c r="D139" s="67">
        <v>0</v>
      </c>
      <c r="E139" s="67">
        <v>0</v>
      </c>
      <c r="F139" s="67">
        <v>0</v>
      </c>
      <c r="G139" s="67">
        <v>0</v>
      </c>
      <c r="H139" s="162">
        <f>H140+H144+H146+H148+H153+H155</f>
        <v>6900</v>
      </c>
      <c r="I139" s="162">
        <f>I140</f>
        <v>0</v>
      </c>
      <c r="J139" s="162">
        <v>0</v>
      </c>
      <c r="K139" s="67">
        <v>0</v>
      </c>
      <c r="L139" s="103">
        <f>L148</f>
        <v>6000</v>
      </c>
      <c r="M139" s="67">
        <v>0</v>
      </c>
      <c r="N139" s="67">
        <f>N144+N155</f>
        <v>0</v>
      </c>
      <c r="O139" s="67">
        <v>0</v>
      </c>
      <c r="P139" s="67">
        <v>0</v>
      </c>
      <c r="Q139" s="252">
        <v>0</v>
      </c>
      <c r="AP139" s="1"/>
    </row>
    <row r="140" spans="1:42" x14ac:dyDescent="0.3">
      <c r="A140" s="187">
        <v>3292</v>
      </c>
      <c r="B140" s="188" t="s">
        <v>52</v>
      </c>
      <c r="C140" s="189">
        <v>2300</v>
      </c>
      <c r="D140" s="198">
        <v>0</v>
      </c>
      <c r="E140" s="198">
        <v>0</v>
      </c>
      <c r="F140" s="198">
        <v>0</v>
      </c>
      <c r="G140" s="198">
        <v>0</v>
      </c>
      <c r="H140" s="193">
        <f>H141+H142</f>
        <v>2300</v>
      </c>
      <c r="I140" s="193">
        <f>I141</f>
        <v>0</v>
      </c>
      <c r="J140" s="193">
        <v>0</v>
      </c>
      <c r="K140" s="198">
        <v>0</v>
      </c>
      <c r="L140" s="197">
        <v>0</v>
      </c>
      <c r="M140" s="198">
        <v>0</v>
      </c>
      <c r="N140" s="198">
        <v>0</v>
      </c>
      <c r="O140" s="198">
        <v>0</v>
      </c>
      <c r="P140" s="198">
        <v>0</v>
      </c>
      <c r="Q140" s="264">
        <v>0</v>
      </c>
      <c r="AP140" s="1"/>
    </row>
    <row r="141" spans="1:42" ht="36.75" x14ac:dyDescent="0.3">
      <c r="A141" s="83">
        <v>32921</v>
      </c>
      <c r="B141" s="41" t="s">
        <v>126</v>
      </c>
      <c r="C141" s="111">
        <v>900</v>
      </c>
      <c r="D141" s="62">
        <v>0</v>
      </c>
      <c r="E141" s="62">
        <v>0</v>
      </c>
      <c r="F141" s="62">
        <v>0</v>
      </c>
      <c r="G141" s="62">
        <v>0</v>
      </c>
      <c r="H141" s="105">
        <v>900</v>
      </c>
      <c r="I141" s="105">
        <v>0</v>
      </c>
      <c r="J141" s="105">
        <v>0</v>
      </c>
      <c r="K141" s="62">
        <v>0</v>
      </c>
      <c r="L141" s="101">
        <v>0</v>
      </c>
      <c r="M141" s="62">
        <v>0</v>
      </c>
      <c r="N141" s="62">
        <v>0</v>
      </c>
      <c r="O141" s="62">
        <v>0</v>
      </c>
      <c r="P141" s="62">
        <v>0</v>
      </c>
      <c r="Q141" s="265">
        <v>0</v>
      </c>
      <c r="AP141" s="1"/>
    </row>
    <row r="142" spans="1:42" ht="36.75" x14ac:dyDescent="0.3">
      <c r="A142" s="83">
        <v>32922</v>
      </c>
      <c r="B142" s="41" t="s">
        <v>127</v>
      </c>
      <c r="C142" s="111">
        <v>1400</v>
      </c>
      <c r="D142" s="62">
        <v>0</v>
      </c>
      <c r="E142" s="62">
        <v>0</v>
      </c>
      <c r="F142" s="62">
        <v>0</v>
      </c>
      <c r="G142" s="62">
        <v>0</v>
      </c>
      <c r="H142" s="105">
        <v>1400</v>
      </c>
      <c r="I142" s="105">
        <v>0</v>
      </c>
      <c r="J142" s="105">
        <v>0</v>
      </c>
      <c r="K142" s="62">
        <v>0</v>
      </c>
      <c r="L142" s="101">
        <v>0</v>
      </c>
      <c r="M142" s="62">
        <v>0</v>
      </c>
      <c r="N142" s="62">
        <v>0</v>
      </c>
      <c r="O142" s="62">
        <v>0</v>
      </c>
      <c r="P142" s="62">
        <v>0</v>
      </c>
      <c r="Q142" s="265">
        <v>0</v>
      </c>
      <c r="AP142" s="1"/>
    </row>
    <row r="143" spans="1:42" x14ac:dyDescent="0.3">
      <c r="A143" s="89">
        <v>32923</v>
      </c>
      <c r="B143" s="86" t="s">
        <v>114</v>
      </c>
      <c r="C143" s="111">
        <v>0</v>
      </c>
      <c r="D143" s="87">
        <v>0</v>
      </c>
      <c r="E143" s="87">
        <v>0</v>
      </c>
      <c r="F143" s="87">
        <v>0</v>
      </c>
      <c r="G143" s="87">
        <v>0</v>
      </c>
      <c r="H143" s="105">
        <v>0</v>
      </c>
      <c r="I143" s="105">
        <v>0</v>
      </c>
      <c r="J143" s="105">
        <v>0</v>
      </c>
      <c r="K143" s="63">
        <v>0</v>
      </c>
      <c r="L143" s="87">
        <v>0</v>
      </c>
      <c r="M143" s="63">
        <v>0</v>
      </c>
      <c r="N143" s="63">
        <v>0</v>
      </c>
      <c r="O143" s="63">
        <v>0</v>
      </c>
      <c r="P143" s="63">
        <v>0</v>
      </c>
      <c r="Q143" s="254">
        <v>0</v>
      </c>
      <c r="AP143" s="1"/>
    </row>
    <row r="144" spans="1:42" x14ac:dyDescent="0.3">
      <c r="A144" s="81">
        <v>3293</v>
      </c>
      <c r="B144" s="37" t="s">
        <v>43</v>
      </c>
      <c r="C144" s="110">
        <v>2500</v>
      </c>
      <c r="D144" s="60">
        <v>0</v>
      </c>
      <c r="E144" s="60">
        <v>0</v>
      </c>
      <c r="F144" s="60">
        <v>0</v>
      </c>
      <c r="G144" s="60">
        <v>0</v>
      </c>
      <c r="H144" s="104">
        <f>H145</f>
        <v>2500</v>
      </c>
      <c r="I144" s="104">
        <v>0</v>
      </c>
      <c r="J144" s="104">
        <v>0</v>
      </c>
      <c r="K144" s="60">
        <v>0</v>
      </c>
      <c r="L144" s="100">
        <v>0</v>
      </c>
      <c r="M144" s="60">
        <v>0</v>
      </c>
      <c r="N144" s="60">
        <f>N145</f>
        <v>0</v>
      </c>
      <c r="O144" s="60">
        <v>0</v>
      </c>
      <c r="P144" s="60">
        <v>0</v>
      </c>
      <c r="Q144" s="263">
        <v>0</v>
      </c>
      <c r="AP144" s="1"/>
    </row>
    <row r="145" spans="1:42" x14ac:dyDescent="0.3">
      <c r="A145" s="82">
        <v>32931</v>
      </c>
      <c r="B145" s="39" t="s">
        <v>43</v>
      </c>
      <c r="C145" s="111">
        <v>2500</v>
      </c>
      <c r="D145" s="63">
        <v>0</v>
      </c>
      <c r="E145" s="63">
        <v>0</v>
      </c>
      <c r="F145" s="63">
        <v>0</v>
      </c>
      <c r="G145" s="63">
        <v>0</v>
      </c>
      <c r="H145" s="105">
        <v>2500</v>
      </c>
      <c r="I145" s="105">
        <v>0</v>
      </c>
      <c r="J145" s="105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254">
        <v>0</v>
      </c>
      <c r="AP145" s="1"/>
    </row>
    <row r="146" spans="1:42" x14ac:dyDescent="0.3">
      <c r="A146" s="81">
        <v>3294</v>
      </c>
      <c r="B146" s="37" t="s">
        <v>44</v>
      </c>
      <c r="C146" s="110">
        <v>1000</v>
      </c>
      <c r="D146" s="60">
        <v>0</v>
      </c>
      <c r="E146" s="60">
        <v>0</v>
      </c>
      <c r="F146" s="60">
        <v>0</v>
      </c>
      <c r="G146" s="60">
        <v>0</v>
      </c>
      <c r="H146" s="104">
        <f>H147</f>
        <v>1000</v>
      </c>
      <c r="I146" s="104">
        <v>0</v>
      </c>
      <c r="J146" s="104">
        <v>0</v>
      </c>
      <c r="K146" s="60">
        <v>0</v>
      </c>
      <c r="L146" s="100">
        <v>0</v>
      </c>
      <c r="M146" s="60">
        <v>0</v>
      </c>
      <c r="N146" s="60">
        <v>0</v>
      </c>
      <c r="O146" s="60">
        <v>0</v>
      </c>
      <c r="P146" s="60">
        <v>0</v>
      </c>
      <c r="Q146" s="263">
        <v>0</v>
      </c>
      <c r="AP146" s="1"/>
    </row>
    <row r="147" spans="1:42" x14ac:dyDescent="0.3">
      <c r="A147" s="82">
        <v>32941</v>
      </c>
      <c r="B147" s="39" t="s">
        <v>115</v>
      </c>
      <c r="C147" s="111">
        <v>1000</v>
      </c>
      <c r="D147" s="63">
        <v>0</v>
      </c>
      <c r="E147" s="63">
        <v>0</v>
      </c>
      <c r="F147" s="63">
        <v>0</v>
      </c>
      <c r="G147" s="63">
        <v>0</v>
      </c>
      <c r="H147" s="105">
        <v>1000</v>
      </c>
      <c r="I147" s="105">
        <v>0</v>
      </c>
      <c r="J147" s="105">
        <v>0</v>
      </c>
      <c r="K147" s="63">
        <v>0</v>
      </c>
      <c r="L147" s="63">
        <v>0</v>
      </c>
      <c r="M147" s="63">
        <v>0</v>
      </c>
      <c r="N147" s="63">
        <v>0</v>
      </c>
      <c r="O147" s="63">
        <v>0</v>
      </c>
      <c r="P147" s="63">
        <v>0</v>
      </c>
      <c r="Q147" s="254">
        <v>0</v>
      </c>
      <c r="AP147" s="1"/>
    </row>
    <row r="148" spans="1:42" x14ac:dyDescent="0.3">
      <c r="A148" s="81">
        <v>3295</v>
      </c>
      <c r="B148" s="44" t="s">
        <v>53</v>
      </c>
      <c r="C148" s="110">
        <v>6500</v>
      </c>
      <c r="D148" s="60">
        <v>0</v>
      </c>
      <c r="E148" s="60">
        <v>0</v>
      </c>
      <c r="F148" s="60">
        <v>0</v>
      </c>
      <c r="G148" s="60">
        <v>0</v>
      </c>
      <c r="H148" s="104">
        <f>H150+H152</f>
        <v>500</v>
      </c>
      <c r="I148" s="104">
        <v>0</v>
      </c>
      <c r="J148" s="104">
        <v>0</v>
      </c>
      <c r="K148" s="60">
        <v>0</v>
      </c>
      <c r="L148" s="100">
        <f>L151</f>
        <v>6000</v>
      </c>
      <c r="M148" s="60">
        <v>0</v>
      </c>
      <c r="N148" s="60">
        <v>0</v>
      </c>
      <c r="O148" s="60">
        <v>0</v>
      </c>
      <c r="P148" s="60">
        <v>0</v>
      </c>
      <c r="Q148" s="263">
        <v>0</v>
      </c>
      <c r="AP148" s="1"/>
    </row>
    <row r="149" spans="1:42" x14ac:dyDescent="0.3">
      <c r="A149" s="83">
        <v>32952</v>
      </c>
      <c r="B149" s="88" t="s">
        <v>155</v>
      </c>
      <c r="C149" s="111">
        <v>0</v>
      </c>
      <c r="D149" s="62">
        <v>0</v>
      </c>
      <c r="E149" s="62">
        <v>0</v>
      </c>
      <c r="F149" s="62">
        <v>0</v>
      </c>
      <c r="G149" s="62">
        <v>0</v>
      </c>
      <c r="H149" s="106">
        <v>0</v>
      </c>
      <c r="I149" s="106">
        <v>0</v>
      </c>
      <c r="J149" s="106">
        <v>0</v>
      </c>
      <c r="K149" s="62">
        <v>0</v>
      </c>
      <c r="L149" s="101">
        <v>0</v>
      </c>
      <c r="M149" s="62">
        <v>0</v>
      </c>
      <c r="N149" s="62">
        <v>0</v>
      </c>
      <c r="O149" s="62">
        <v>0</v>
      </c>
      <c r="P149" s="62">
        <v>0</v>
      </c>
      <c r="Q149" s="265">
        <v>0</v>
      </c>
      <c r="AP149" s="1"/>
    </row>
    <row r="150" spans="1:42" x14ac:dyDescent="0.3">
      <c r="A150" s="83">
        <v>32953</v>
      </c>
      <c r="B150" s="88" t="s">
        <v>125</v>
      </c>
      <c r="C150" s="111">
        <v>250</v>
      </c>
      <c r="D150" s="62">
        <v>0</v>
      </c>
      <c r="E150" s="62">
        <v>0</v>
      </c>
      <c r="F150" s="62">
        <v>0</v>
      </c>
      <c r="G150" s="62">
        <v>0</v>
      </c>
      <c r="H150" s="105">
        <v>250</v>
      </c>
      <c r="I150" s="105">
        <v>0</v>
      </c>
      <c r="J150" s="105">
        <v>0</v>
      </c>
      <c r="K150" s="62">
        <v>0</v>
      </c>
      <c r="L150" s="101">
        <v>0</v>
      </c>
      <c r="M150" s="62">
        <v>0</v>
      </c>
      <c r="N150" s="62">
        <v>0</v>
      </c>
      <c r="O150" s="62">
        <v>0</v>
      </c>
      <c r="P150" s="62">
        <v>0</v>
      </c>
      <c r="Q150" s="265">
        <v>0</v>
      </c>
      <c r="AP150" s="1"/>
    </row>
    <row r="151" spans="1:42" x14ac:dyDescent="0.3">
      <c r="A151" s="83">
        <v>32955</v>
      </c>
      <c r="B151" s="88" t="s">
        <v>143</v>
      </c>
      <c r="C151" s="111">
        <v>6000</v>
      </c>
      <c r="D151" s="62">
        <v>0</v>
      </c>
      <c r="E151" s="62">
        <v>0</v>
      </c>
      <c r="F151" s="62">
        <v>0</v>
      </c>
      <c r="G151" s="62">
        <v>0</v>
      </c>
      <c r="H151" s="106">
        <v>0</v>
      </c>
      <c r="I151" s="106">
        <v>0</v>
      </c>
      <c r="J151" s="106">
        <v>0</v>
      </c>
      <c r="K151" s="62">
        <v>0</v>
      </c>
      <c r="L151" s="101">
        <v>6000</v>
      </c>
      <c r="M151" s="62">
        <v>0</v>
      </c>
      <c r="N151" s="62">
        <v>0</v>
      </c>
      <c r="O151" s="62">
        <v>0</v>
      </c>
      <c r="P151" s="62">
        <v>0</v>
      </c>
      <c r="Q151" s="265">
        <v>0</v>
      </c>
      <c r="AP151" s="1"/>
    </row>
    <row r="152" spans="1:42" x14ac:dyDescent="0.3">
      <c r="A152" s="83">
        <v>32959</v>
      </c>
      <c r="B152" s="88" t="s">
        <v>156</v>
      </c>
      <c r="C152" s="111">
        <v>250</v>
      </c>
      <c r="D152" s="62">
        <v>0</v>
      </c>
      <c r="E152" s="62">
        <v>0</v>
      </c>
      <c r="F152" s="62">
        <v>0</v>
      </c>
      <c r="G152" s="62">
        <v>0</v>
      </c>
      <c r="H152" s="106">
        <v>250</v>
      </c>
      <c r="I152" s="106">
        <v>0</v>
      </c>
      <c r="J152" s="106">
        <v>0</v>
      </c>
      <c r="K152" s="62">
        <v>0</v>
      </c>
      <c r="L152" s="101">
        <v>0</v>
      </c>
      <c r="M152" s="62">
        <v>0</v>
      </c>
      <c r="N152" s="62">
        <v>0</v>
      </c>
      <c r="O152" s="62">
        <v>0</v>
      </c>
      <c r="P152" s="62">
        <v>0</v>
      </c>
      <c r="Q152" s="265">
        <v>0</v>
      </c>
      <c r="AP152" s="1"/>
    </row>
    <row r="153" spans="1:42" x14ac:dyDescent="0.3">
      <c r="A153" s="81">
        <v>3296</v>
      </c>
      <c r="B153" s="44" t="s">
        <v>157</v>
      </c>
      <c r="C153" s="110">
        <v>0</v>
      </c>
      <c r="D153" s="60">
        <v>0</v>
      </c>
      <c r="E153" s="60">
        <v>0</v>
      </c>
      <c r="F153" s="60">
        <v>0</v>
      </c>
      <c r="G153" s="60">
        <v>0</v>
      </c>
      <c r="H153" s="104">
        <v>0</v>
      </c>
      <c r="I153" s="104">
        <v>0</v>
      </c>
      <c r="J153" s="104">
        <v>0</v>
      </c>
      <c r="K153" s="60">
        <v>0</v>
      </c>
      <c r="L153" s="100">
        <v>0</v>
      </c>
      <c r="M153" s="60">
        <v>0</v>
      </c>
      <c r="N153" s="60">
        <v>0</v>
      </c>
      <c r="O153" s="60">
        <v>0</v>
      </c>
      <c r="P153" s="60">
        <v>0</v>
      </c>
      <c r="Q153" s="263">
        <v>0</v>
      </c>
      <c r="AP153" s="1"/>
    </row>
    <row r="154" spans="1:42" x14ac:dyDescent="0.3">
      <c r="A154" s="83">
        <v>32961</v>
      </c>
      <c r="B154" s="88" t="s">
        <v>157</v>
      </c>
      <c r="C154" s="111">
        <v>0</v>
      </c>
      <c r="D154" s="62">
        <v>0</v>
      </c>
      <c r="E154" s="62">
        <v>0</v>
      </c>
      <c r="F154" s="62">
        <v>0</v>
      </c>
      <c r="G154" s="62">
        <v>0</v>
      </c>
      <c r="H154" s="106">
        <v>0</v>
      </c>
      <c r="I154" s="106">
        <v>0</v>
      </c>
      <c r="J154" s="106">
        <v>0</v>
      </c>
      <c r="K154" s="62">
        <v>0</v>
      </c>
      <c r="L154" s="101">
        <v>0</v>
      </c>
      <c r="M154" s="62">
        <v>0</v>
      </c>
      <c r="N154" s="62">
        <v>0</v>
      </c>
      <c r="O154" s="62">
        <v>0</v>
      </c>
      <c r="P154" s="62">
        <v>0</v>
      </c>
      <c r="Q154" s="265">
        <v>0</v>
      </c>
      <c r="AP154" s="1"/>
    </row>
    <row r="155" spans="1:42" ht="36.75" x14ac:dyDescent="0.3">
      <c r="A155" s="81">
        <v>3299</v>
      </c>
      <c r="B155" s="37" t="s">
        <v>2</v>
      </c>
      <c r="C155" s="110">
        <v>600</v>
      </c>
      <c r="D155" s="60">
        <v>0</v>
      </c>
      <c r="E155" s="60">
        <v>0</v>
      </c>
      <c r="F155" s="60">
        <v>0</v>
      </c>
      <c r="G155" s="60">
        <v>0</v>
      </c>
      <c r="H155" s="104">
        <f>H156+H157</f>
        <v>600</v>
      </c>
      <c r="I155" s="104">
        <v>0</v>
      </c>
      <c r="J155" s="104">
        <v>0</v>
      </c>
      <c r="K155" s="60">
        <v>0</v>
      </c>
      <c r="L155" s="100">
        <v>0</v>
      </c>
      <c r="M155" s="60">
        <v>0</v>
      </c>
      <c r="N155" s="60">
        <f>N157</f>
        <v>0</v>
      </c>
      <c r="O155" s="60">
        <v>0</v>
      </c>
      <c r="P155" s="60">
        <v>0</v>
      </c>
      <c r="Q155" s="263">
        <v>0</v>
      </c>
      <c r="AP155" s="1"/>
    </row>
    <row r="156" spans="1:42" ht="54.75" x14ac:dyDescent="0.3">
      <c r="A156" s="82">
        <v>32991</v>
      </c>
      <c r="B156" s="39" t="s">
        <v>117</v>
      </c>
      <c r="C156" s="111">
        <v>100</v>
      </c>
      <c r="D156" s="63">
        <v>0</v>
      </c>
      <c r="E156" s="63">
        <v>0</v>
      </c>
      <c r="F156" s="63">
        <v>0</v>
      </c>
      <c r="G156" s="63">
        <v>0</v>
      </c>
      <c r="H156" s="105">
        <v>100</v>
      </c>
      <c r="I156" s="105">
        <v>0</v>
      </c>
      <c r="J156" s="105">
        <v>0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254">
        <v>0</v>
      </c>
      <c r="AP156" s="1"/>
    </row>
    <row r="157" spans="1:42" ht="37.5" thickBot="1" x14ac:dyDescent="0.35">
      <c r="A157" s="80">
        <v>32999</v>
      </c>
      <c r="B157" s="195" t="s">
        <v>2</v>
      </c>
      <c r="C157" s="109">
        <v>500</v>
      </c>
      <c r="D157" s="64">
        <v>0</v>
      </c>
      <c r="E157" s="64">
        <v>0</v>
      </c>
      <c r="F157" s="64">
        <v>0</v>
      </c>
      <c r="G157" s="64">
        <v>0</v>
      </c>
      <c r="H157" s="107">
        <v>500</v>
      </c>
      <c r="I157" s="107">
        <v>0</v>
      </c>
      <c r="J157" s="107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255">
        <v>0</v>
      </c>
      <c r="AP157" s="1"/>
    </row>
    <row r="158" spans="1:42" ht="19.5" thickBot="1" x14ac:dyDescent="0.35">
      <c r="A158" s="65">
        <v>34</v>
      </c>
      <c r="B158" s="66" t="s">
        <v>5</v>
      </c>
      <c r="C158" s="161">
        <v>365</v>
      </c>
      <c r="D158" s="67">
        <v>0</v>
      </c>
      <c r="E158" s="67">
        <v>0</v>
      </c>
      <c r="F158" s="67">
        <v>0</v>
      </c>
      <c r="G158" s="67">
        <v>0</v>
      </c>
      <c r="H158" s="162">
        <f>H159</f>
        <v>365</v>
      </c>
      <c r="I158" s="162">
        <v>0</v>
      </c>
      <c r="J158" s="162">
        <v>0</v>
      </c>
      <c r="K158" s="67">
        <v>0</v>
      </c>
      <c r="L158" s="103">
        <v>0</v>
      </c>
      <c r="M158" s="67">
        <v>0</v>
      </c>
      <c r="N158" s="67">
        <v>0</v>
      </c>
      <c r="O158" s="67">
        <v>0</v>
      </c>
      <c r="P158" s="67">
        <v>0</v>
      </c>
      <c r="Q158" s="252">
        <v>0</v>
      </c>
      <c r="AP158" s="1"/>
    </row>
    <row r="159" spans="1:42" ht="19.5" thickBot="1" x14ac:dyDescent="0.35">
      <c r="A159" s="65">
        <v>343</v>
      </c>
      <c r="B159" s="66" t="s">
        <v>6</v>
      </c>
      <c r="C159" s="161">
        <v>365</v>
      </c>
      <c r="D159" s="67">
        <v>0</v>
      </c>
      <c r="E159" s="67">
        <v>0</v>
      </c>
      <c r="F159" s="67">
        <v>0</v>
      </c>
      <c r="G159" s="67">
        <v>0</v>
      </c>
      <c r="H159" s="162">
        <f>H160+H163+H164</f>
        <v>365</v>
      </c>
      <c r="I159" s="162">
        <v>0</v>
      </c>
      <c r="J159" s="162">
        <v>0</v>
      </c>
      <c r="K159" s="67">
        <v>0</v>
      </c>
      <c r="L159" s="103">
        <v>0</v>
      </c>
      <c r="M159" s="67">
        <v>0</v>
      </c>
      <c r="N159" s="67">
        <v>0</v>
      </c>
      <c r="O159" s="67">
        <v>0</v>
      </c>
      <c r="P159" s="67">
        <v>0</v>
      </c>
      <c r="Q159" s="252">
        <v>0</v>
      </c>
      <c r="AP159" s="1"/>
    </row>
    <row r="160" spans="1:42" x14ac:dyDescent="0.3">
      <c r="A160" s="187">
        <v>3431</v>
      </c>
      <c r="B160" s="200" t="s">
        <v>45</v>
      </c>
      <c r="C160" s="189">
        <v>300</v>
      </c>
      <c r="D160" s="198">
        <v>0</v>
      </c>
      <c r="E160" s="198">
        <v>0</v>
      </c>
      <c r="F160" s="198">
        <v>0</v>
      </c>
      <c r="G160" s="198">
        <v>0</v>
      </c>
      <c r="H160" s="193">
        <f>H161+H162</f>
        <v>300</v>
      </c>
      <c r="I160" s="193">
        <v>0</v>
      </c>
      <c r="J160" s="193">
        <v>0</v>
      </c>
      <c r="K160" s="198">
        <v>0</v>
      </c>
      <c r="L160" s="197">
        <v>0</v>
      </c>
      <c r="M160" s="198">
        <v>0</v>
      </c>
      <c r="N160" s="198">
        <v>0</v>
      </c>
      <c r="O160" s="198">
        <v>0</v>
      </c>
      <c r="P160" s="198">
        <v>0</v>
      </c>
      <c r="Q160" s="264">
        <v>0</v>
      </c>
      <c r="AP160" s="1"/>
    </row>
    <row r="161" spans="1:42" x14ac:dyDescent="0.3">
      <c r="A161" s="82">
        <v>34311</v>
      </c>
      <c r="B161" s="38" t="s">
        <v>116</v>
      </c>
      <c r="C161" s="111">
        <v>150</v>
      </c>
      <c r="D161" s="63">
        <v>0</v>
      </c>
      <c r="E161" s="63">
        <v>0</v>
      </c>
      <c r="F161" s="63">
        <v>0</v>
      </c>
      <c r="G161" s="63">
        <v>0</v>
      </c>
      <c r="H161" s="105">
        <v>150</v>
      </c>
      <c r="I161" s="105">
        <v>0</v>
      </c>
      <c r="J161" s="105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254">
        <v>0</v>
      </c>
      <c r="AP161" s="1"/>
    </row>
    <row r="162" spans="1:42" x14ac:dyDescent="0.3">
      <c r="A162" s="82">
        <v>34312</v>
      </c>
      <c r="B162" s="38" t="s">
        <v>150</v>
      </c>
      <c r="C162" s="111">
        <v>150</v>
      </c>
      <c r="D162" s="63">
        <v>0</v>
      </c>
      <c r="E162" s="63">
        <v>0</v>
      </c>
      <c r="F162" s="63">
        <v>0</v>
      </c>
      <c r="G162" s="63">
        <v>0</v>
      </c>
      <c r="H162" s="105">
        <v>150</v>
      </c>
      <c r="I162" s="105">
        <v>0</v>
      </c>
      <c r="J162" s="105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254">
        <v>0</v>
      </c>
      <c r="AP162" s="1"/>
    </row>
    <row r="163" spans="1:42" x14ac:dyDescent="0.3">
      <c r="A163" s="81">
        <v>3432</v>
      </c>
      <c r="B163" s="36" t="s">
        <v>62</v>
      </c>
      <c r="C163" s="110">
        <v>50</v>
      </c>
      <c r="D163" s="60">
        <v>0</v>
      </c>
      <c r="E163" s="60">
        <v>0</v>
      </c>
      <c r="F163" s="60">
        <v>0</v>
      </c>
      <c r="G163" s="60">
        <v>0</v>
      </c>
      <c r="H163" s="104">
        <v>50</v>
      </c>
      <c r="I163" s="104">
        <v>0</v>
      </c>
      <c r="J163" s="104">
        <v>0</v>
      </c>
      <c r="K163" s="60">
        <v>0</v>
      </c>
      <c r="L163" s="100">
        <v>0</v>
      </c>
      <c r="M163" s="60">
        <v>0</v>
      </c>
      <c r="N163" s="60">
        <v>0</v>
      </c>
      <c r="O163" s="60">
        <v>0</v>
      </c>
      <c r="P163" s="60">
        <v>0</v>
      </c>
      <c r="Q163" s="263">
        <v>0</v>
      </c>
      <c r="AP163" s="1"/>
    </row>
    <row r="164" spans="1:42" x14ac:dyDescent="0.3">
      <c r="A164" s="81">
        <v>3433</v>
      </c>
      <c r="B164" s="36" t="s">
        <v>51</v>
      </c>
      <c r="C164" s="110">
        <v>15</v>
      </c>
      <c r="D164" s="60">
        <v>0</v>
      </c>
      <c r="E164" s="60">
        <v>0</v>
      </c>
      <c r="F164" s="60">
        <v>0</v>
      </c>
      <c r="G164" s="60">
        <v>0</v>
      </c>
      <c r="H164" s="104">
        <f>H165+H166+H167</f>
        <v>15</v>
      </c>
      <c r="I164" s="104">
        <v>0</v>
      </c>
      <c r="J164" s="104">
        <v>0</v>
      </c>
      <c r="K164" s="60">
        <v>0</v>
      </c>
      <c r="L164" s="100">
        <v>0</v>
      </c>
      <c r="M164" s="60">
        <v>0</v>
      </c>
      <c r="N164" s="60">
        <v>0</v>
      </c>
      <c r="O164" s="60">
        <v>0</v>
      </c>
      <c r="P164" s="60">
        <v>0</v>
      </c>
      <c r="Q164" s="263">
        <v>0</v>
      </c>
      <c r="AP164" s="1"/>
    </row>
    <row r="165" spans="1:42" x14ac:dyDescent="0.3">
      <c r="A165" s="83">
        <v>34331</v>
      </c>
      <c r="B165" s="40" t="s">
        <v>163</v>
      </c>
      <c r="C165" s="111">
        <v>5</v>
      </c>
      <c r="D165" s="62">
        <v>0</v>
      </c>
      <c r="E165" s="62">
        <v>0</v>
      </c>
      <c r="F165" s="62">
        <v>0</v>
      </c>
      <c r="G165" s="62">
        <v>0</v>
      </c>
      <c r="H165" s="106">
        <v>5</v>
      </c>
      <c r="I165" s="106">
        <v>0</v>
      </c>
      <c r="J165" s="106">
        <v>0</v>
      </c>
      <c r="K165" s="62">
        <v>0</v>
      </c>
      <c r="L165" s="101">
        <v>0</v>
      </c>
      <c r="M165" s="62">
        <v>0</v>
      </c>
      <c r="N165" s="62">
        <v>0</v>
      </c>
      <c r="O165" s="62">
        <v>0</v>
      </c>
      <c r="P165" s="62">
        <v>0</v>
      </c>
      <c r="Q165" s="265">
        <v>0</v>
      </c>
      <c r="AP165" s="1"/>
    </row>
    <row r="166" spans="1:42" x14ac:dyDescent="0.3">
      <c r="A166" s="83">
        <v>34332</v>
      </c>
      <c r="B166" s="40" t="s">
        <v>164</v>
      </c>
      <c r="C166" s="111">
        <v>5</v>
      </c>
      <c r="D166" s="62">
        <v>0</v>
      </c>
      <c r="E166" s="62">
        <v>0</v>
      </c>
      <c r="F166" s="62">
        <v>0</v>
      </c>
      <c r="G166" s="62">
        <v>0</v>
      </c>
      <c r="H166" s="106">
        <v>5</v>
      </c>
      <c r="I166" s="106">
        <v>0</v>
      </c>
      <c r="J166" s="106">
        <v>0</v>
      </c>
      <c r="K166" s="62">
        <v>0</v>
      </c>
      <c r="L166" s="101">
        <v>0</v>
      </c>
      <c r="M166" s="62">
        <v>0</v>
      </c>
      <c r="N166" s="62">
        <v>0</v>
      </c>
      <c r="O166" s="62">
        <v>0</v>
      </c>
      <c r="P166" s="62">
        <v>0</v>
      </c>
      <c r="Q166" s="265">
        <v>0</v>
      </c>
      <c r="AP166" s="1"/>
    </row>
    <row r="167" spans="1:42" ht="19.5" thickBot="1" x14ac:dyDescent="0.35">
      <c r="A167" s="84">
        <v>34339</v>
      </c>
      <c r="B167" s="45" t="s">
        <v>165</v>
      </c>
      <c r="C167" s="109">
        <v>5</v>
      </c>
      <c r="D167" s="61">
        <v>0</v>
      </c>
      <c r="E167" s="61">
        <v>0</v>
      </c>
      <c r="F167" s="61">
        <v>0</v>
      </c>
      <c r="G167" s="61">
        <v>0</v>
      </c>
      <c r="H167" s="164">
        <v>5</v>
      </c>
      <c r="I167" s="164">
        <v>0</v>
      </c>
      <c r="J167" s="164">
        <v>0</v>
      </c>
      <c r="K167" s="61">
        <v>0</v>
      </c>
      <c r="L167" s="99">
        <v>0</v>
      </c>
      <c r="M167" s="61">
        <v>0</v>
      </c>
      <c r="N167" s="61">
        <v>0</v>
      </c>
      <c r="O167" s="61">
        <v>0</v>
      </c>
      <c r="P167" s="61">
        <v>0</v>
      </c>
      <c r="Q167" s="266">
        <v>0</v>
      </c>
      <c r="AP167" s="1"/>
    </row>
    <row r="168" spans="1:42" ht="37.5" thickBot="1" x14ac:dyDescent="0.35">
      <c r="A168" s="65">
        <v>372</v>
      </c>
      <c r="B168" s="194" t="s">
        <v>166</v>
      </c>
      <c r="C168" s="161">
        <v>0</v>
      </c>
      <c r="D168" s="67">
        <v>0</v>
      </c>
      <c r="E168" s="67">
        <v>0</v>
      </c>
      <c r="F168" s="67">
        <v>0</v>
      </c>
      <c r="G168" s="67">
        <v>0</v>
      </c>
      <c r="H168" s="162">
        <v>0</v>
      </c>
      <c r="I168" s="162">
        <v>0</v>
      </c>
      <c r="J168" s="162">
        <v>0</v>
      </c>
      <c r="K168" s="67">
        <v>0</v>
      </c>
      <c r="L168" s="103">
        <v>0</v>
      </c>
      <c r="M168" s="67">
        <v>0</v>
      </c>
      <c r="N168" s="67">
        <v>0</v>
      </c>
      <c r="O168" s="67">
        <v>0</v>
      </c>
      <c r="P168" s="67">
        <v>0</v>
      </c>
      <c r="Q168" s="252">
        <v>0</v>
      </c>
      <c r="AP168" s="1"/>
    </row>
    <row r="169" spans="1:42" ht="36.75" x14ac:dyDescent="0.3">
      <c r="A169" s="280">
        <v>3721</v>
      </c>
      <c r="B169" s="281" t="s">
        <v>190</v>
      </c>
      <c r="C169" s="282">
        <v>0</v>
      </c>
      <c r="D169" s="207">
        <v>0</v>
      </c>
      <c r="E169" s="207">
        <v>0</v>
      </c>
      <c r="F169" s="207">
        <v>0</v>
      </c>
      <c r="G169" s="207">
        <v>0</v>
      </c>
      <c r="H169" s="283">
        <v>0</v>
      </c>
      <c r="I169" s="283">
        <v>0</v>
      </c>
      <c r="J169" s="283">
        <v>0</v>
      </c>
      <c r="K169" s="207">
        <v>0</v>
      </c>
      <c r="L169" s="284">
        <v>0</v>
      </c>
      <c r="M169" s="207">
        <v>0</v>
      </c>
      <c r="N169" s="207">
        <v>0</v>
      </c>
      <c r="O169" s="207">
        <v>0</v>
      </c>
      <c r="P169" s="207">
        <v>0</v>
      </c>
      <c r="Q169" s="268">
        <v>0</v>
      </c>
      <c r="AP169" s="1"/>
    </row>
    <row r="170" spans="1:42" ht="36.75" x14ac:dyDescent="0.3">
      <c r="A170" s="217">
        <v>37219</v>
      </c>
      <c r="B170" s="41" t="s">
        <v>191</v>
      </c>
      <c r="C170" s="218">
        <v>0</v>
      </c>
      <c r="D170" s="62">
        <v>0</v>
      </c>
      <c r="E170" s="62">
        <v>0</v>
      </c>
      <c r="F170" s="62">
        <v>0</v>
      </c>
      <c r="G170" s="62">
        <v>0</v>
      </c>
      <c r="H170" s="219">
        <v>0</v>
      </c>
      <c r="I170" s="219">
        <v>0</v>
      </c>
      <c r="J170" s="219">
        <v>0</v>
      </c>
      <c r="K170" s="62">
        <v>0</v>
      </c>
      <c r="L170" s="220">
        <v>0</v>
      </c>
      <c r="M170" s="62">
        <v>0</v>
      </c>
      <c r="N170" s="62">
        <v>0</v>
      </c>
      <c r="O170" s="62">
        <v>0</v>
      </c>
      <c r="P170" s="62">
        <v>0</v>
      </c>
      <c r="Q170" s="265">
        <v>0</v>
      </c>
      <c r="AP170" s="1"/>
    </row>
    <row r="171" spans="1:42" x14ac:dyDescent="0.3">
      <c r="A171" s="81">
        <v>3722</v>
      </c>
      <c r="B171" s="36" t="s">
        <v>167</v>
      </c>
      <c r="C171" s="110">
        <v>0</v>
      </c>
      <c r="D171" s="60">
        <v>0</v>
      </c>
      <c r="E171" s="60">
        <v>0</v>
      </c>
      <c r="F171" s="60">
        <v>0</v>
      </c>
      <c r="G171" s="60">
        <v>0</v>
      </c>
      <c r="H171" s="104">
        <v>0</v>
      </c>
      <c r="I171" s="104">
        <v>0</v>
      </c>
      <c r="J171" s="104">
        <v>0</v>
      </c>
      <c r="K171" s="60">
        <v>0</v>
      </c>
      <c r="L171" s="100">
        <v>0</v>
      </c>
      <c r="M171" s="60">
        <v>0</v>
      </c>
      <c r="N171" s="60">
        <v>0</v>
      </c>
      <c r="O171" s="60">
        <v>0</v>
      </c>
      <c r="P171" s="60">
        <v>0</v>
      </c>
      <c r="Q171" s="263">
        <v>0</v>
      </c>
      <c r="AP171" s="1"/>
    </row>
    <row r="172" spans="1:42" ht="37.5" thickBot="1" x14ac:dyDescent="0.35">
      <c r="A172" s="84">
        <v>37229</v>
      </c>
      <c r="B172" s="285" t="s">
        <v>168</v>
      </c>
      <c r="C172" s="109">
        <v>0</v>
      </c>
      <c r="D172" s="61">
        <v>0</v>
      </c>
      <c r="E172" s="61">
        <v>0</v>
      </c>
      <c r="F172" s="61">
        <v>0</v>
      </c>
      <c r="G172" s="61">
        <v>0</v>
      </c>
      <c r="H172" s="164">
        <v>0</v>
      </c>
      <c r="I172" s="164">
        <v>0</v>
      </c>
      <c r="J172" s="164">
        <v>0</v>
      </c>
      <c r="K172" s="61">
        <v>0</v>
      </c>
      <c r="L172" s="99">
        <v>0</v>
      </c>
      <c r="M172" s="61">
        <v>0</v>
      </c>
      <c r="N172" s="61">
        <v>0</v>
      </c>
      <c r="O172" s="61">
        <v>0</v>
      </c>
      <c r="P172" s="61">
        <v>0</v>
      </c>
      <c r="Q172" s="266">
        <v>0</v>
      </c>
      <c r="AP172" s="1"/>
    </row>
    <row r="173" spans="1:42" ht="19.5" thickBot="1" x14ac:dyDescent="0.35">
      <c r="A173" s="65">
        <v>381</v>
      </c>
      <c r="B173" s="194" t="s">
        <v>208</v>
      </c>
      <c r="C173" s="161">
        <v>0</v>
      </c>
      <c r="D173" s="67">
        <v>0</v>
      </c>
      <c r="E173" s="67">
        <v>0</v>
      </c>
      <c r="F173" s="67">
        <v>0</v>
      </c>
      <c r="G173" s="67">
        <v>0</v>
      </c>
      <c r="H173" s="162">
        <v>0</v>
      </c>
      <c r="I173" s="162">
        <v>0</v>
      </c>
      <c r="J173" s="162">
        <v>0</v>
      </c>
      <c r="K173" s="67">
        <v>0</v>
      </c>
      <c r="L173" s="103">
        <v>0</v>
      </c>
      <c r="M173" s="67">
        <v>0</v>
      </c>
      <c r="N173" s="67">
        <v>0</v>
      </c>
      <c r="O173" s="67">
        <v>0</v>
      </c>
      <c r="P173" s="67">
        <v>0</v>
      </c>
      <c r="Q173" s="252">
        <v>0</v>
      </c>
      <c r="AP173" s="1"/>
    </row>
    <row r="174" spans="1:42" x14ac:dyDescent="0.3">
      <c r="A174" s="280">
        <v>3812</v>
      </c>
      <c r="B174" s="281" t="s">
        <v>209</v>
      </c>
      <c r="C174" s="282">
        <v>0</v>
      </c>
      <c r="D174" s="207">
        <v>0</v>
      </c>
      <c r="E174" s="207">
        <v>0</v>
      </c>
      <c r="F174" s="207">
        <v>0</v>
      </c>
      <c r="G174" s="207">
        <v>0</v>
      </c>
      <c r="H174" s="283">
        <v>0</v>
      </c>
      <c r="I174" s="283">
        <v>0</v>
      </c>
      <c r="J174" s="283">
        <v>0</v>
      </c>
      <c r="K174" s="207">
        <v>0</v>
      </c>
      <c r="L174" s="284">
        <v>0</v>
      </c>
      <c r="M174" s="207">
        <v>0</v>
      </c>
      <c r="N174" s="207">
        <v>0</v>
      </c>
      <c r="O174" s="207">
        <v>0</v>
      </c>
      <c r="P174" s="207">
        <v>0</v>
      </c>
      <c r="Q174" s="268">
        <v>0</v>
      </c>
      <c r="AP174" s="1"/>
    </row>
    <row r="175" spans="1:42" x14ac:dyDescent="0.3">
      <c r="A175" s="217">
        <v>38129</v>
      </c>
      <c r="B175" s="41" t="s">
        <v>210</v>
      </c>
      <c r="C175" s="218">
        <v>0</v>
      </c>
      <c r="D175" s="62">
        <v>0</v>
      </c>
      <c r="E175" s="62">
        <v>0</v>
      </c>
      <c r="F175" s="62">
        <v>0</v>
      </c>
      <c r="G175" s="62">
        <v>0</v>
      </c>
      <c r="H175" s="219">
        <v>0</v>
      </c>
      <c r="I175" s="219">
        <v>0</v>
      </c>
      <c r="J175" s="219">
        <v>0</v>
      </c>
      <c r="K175" s="62">
        <v>0</v>
      </c>
      <c r="L175" s="220">
        <v>0</v>
      </c>
      <c r="M175" s="62">
        <v>0</v>
      </c>
      <c r="N175" s="62">
        <v>0</v>
      </c>
      <c r="O175" s="62">
        <v>0</v>
      </c>
      <c r="P175" s="62">
        <v>0</v>
      </c>
      <c r="Q175" s="265">
        <v>0</v>
      </c>
      <c r="AP175" s="1"/>
    </row>
    <row r="176" spans="1:42" ht="19.5" thickBot="1" x14ac:dyDescent="0.35">
      <c r="A176" s="286">
        <v>4</v>
      </c>
      <c r="B176" s="287"/>
      <c r="C176" s="288">
        <v>18350</v>
      </c>
      <c r="D176" s="289">
        <v>0</v>
      </c>
      <c r="E176" s="289">
        <v>0</v>
      </c>
      <c r="F176" s="289">
        <v>0</v>
      </c>
      <c r="G176" s="289">
        <v>0</v>
      </c>
      <c r="H176" s="291">
        <f>H181</f>
        <v>10200</v>
      </c>
      <c r="I176" s="291">
        <f>I181</f>
        <v>7650</v>
      </c>
      <c r="J176" s="291">
        <v>0</v>
      </c>
      <c r="K176" s="292">
        <v>0</v>
      </c>
      <c r="L176" s="290">
        <f>L181</f>
        <v>500</v>
      </c>
      <c r="M176" s="292">
        <v>0</v>
      </c>
      <c r="N176" s="292">
        <v>0</v>
      </c>
      <c r="O176" s="292">
        <v>0</v>
      </c>
      <c r="P176" s="292">
        <v>0</v>
      </c>
      <c r="Q176" s="293">
        <v>0</v>
      </c>
      <c r="AP176" s="1"/>
    </row>
    <row r="177" spans="1:42" ht="55.5" thickBot="1" x14ac:dyDescent="0.35">
      <c r="A177" s="65">
        <v>41</v>
      </c>
      <c r="B177" s="160" t="s">
        <v>61</v>
      </c>
      <c r="C177" s="161">
        <v>0</v>
      </c>
      <c r="D177" s="67">
        <v>0</v>
      </c>
      <c r="E177" s="67">
        <v>0</v>
      </c>
      <c r="F177" s="67">
        <v>0</v>
      </c>
      <c r="G177" s="67">
        <v>0</v>
      </c>
      <c r="H177" s="162">
        <v>0</v>
      </c>
      <c r="I177" s="162">
        <v>0</v>
      </c>
      <c r="J177" s="162">
        <v>0</v>
      </c>
      <c r="K177" s="67">
        <v>0</v>
      </c>
      <c r="L177" s="103">
        <v>0</v>
      </c>
      <c r="M177" s="67">
        <v>0</v>
      </c>
      <c r="N177" s="67">
        <v>0</v>
      </c>
      <c r="O177" s="67">
        <v>0</v>
      </c>
      <c r="P177" s="67">
        <v>0</v>
      </c>
      <c r="Q177" s="252">
        <v>0</v>
      </c>
      <c r="AP177" s="1"/>
    </row>
    <row r="178" spans="1:42" ht="19.5" thickBot="1" x14ac:dyDescent="0.35">
      <c r="A178" s="65">
        <v>412</v>
      </c>
      <c r="B178" s="300" t="s">
        <v>60</v>
      </c>
      <c r="C178" s="161">
        <v>0</v>
      </c>
      <c r="D178" s="67">
        <v>0</v>
      </c>
      <c r="E178" s="67">
        <v>0</v>
      </c>
      <c r="F178" s="67">
        <v>0</v>
      </c>
      <c r="G178" s="67">
        <v>0</v>
      </c>
      <c r="H178" s="162">
        <v>0</v>
      </c>
      <c r="I178" s="162">
        <v>0</v>
      </c>
      <c r="J178" s="162">
        <v>0</v>
      </c>
      <c r="K178" s="67">
        <v>0</v>
      </c>
      <c r="L178" s="103">
        <v>0</v>
      </c>
      <c r="M178" s="67">
        <v>0</v>
      </c>
      <c r="N178" s="67">
        <v>0</v>
      </c>
      <c r="O178" s="67">
        <v>0</v>
      </c>
      <c r="P178" s="67">
        <v>0</v>
      </c>
      <c r="Q178" s="252">
        <v>0</v>
      </c>
      <c r="AP178" s="1"/>
    </row>
    <row r="179" spans="1:42" x14ac:dyDescent="0.3">
      <c r="A179" s="183">
        <v>41231</v>
      </c>
      <c r="B179" s="294" t="s">
        <v>153</v>
      </c>
      <c r="C179" s="295">
        <v>0</v>
      </c>
      <c r="D179" s="296">
        <v>0</v>
      </c>
      <c r="E179" s="296">
        <v>0</v>
      </c>
      <c r="F179" s="296">
        <v>0</v>
      </c>
      <c r="G179" s="296">
        <v>0</v>
      </c>
      <c r="H179" s="298">
        <v>0</v>
      </c>
      <c r="I179" s="298">
        <v>0</v>
      </c>
      <c r="J179" s="298">
        <v>0</v>
      </c>
      <c r="K179" s="296">
        <v>0</v>
      </c>
      <c r="L179" s="297">
        <v>0</v>
      </c>
      <c r="M179" s="296">
        <v>0</v>
      </c>
      <c r="N179" s="296">
        <v>0</v>
      </c>
      <c r="O179" s="296">
        <v>0</v>
      </c>
      <c r="P179" s="296">
        <v>0</v>
      </c>
      <c r="Q179" s="299">
        <v>0</v>
      </c>
      <c r="AP179" s="1"/>
    </row>
    <row r="180" spans="1:42" ht="19.5" thickBot="1" x14ac:dyDescent="0.35">
      <c r="A180" s="84">
        <v>41249</v>
      </c>
      <c r="B180" s="45" t="s">
        <v>211</v>
      </c>
      <c r="C180" s="301">
        <v>0</v>
      </c>
      <c r="D180" s="61">
        <v>0</v>
      </c>
      <c r="E180" s="61">
        <v>0</v>
      </c>
      <c r="F180" s="61">
        <v>0</v>
      </c>
      <c r="G180" s="61">
        <v>0</v>
      </c>
      <c r="H180" s="107">
        <v>0</v>
      </c>
      <c r="I180" s="107">
        <v>0</v>
      </c>
      <c r="J180" s="107">
        <v>0</v>
      </c>
      <c r="K180" s="61">
        <v>0</v>
      </c>
      <c r="L180" s="99">
        <v>0</v>
      </c>
      <c r="M180" s="61">
        <v>0</v>
      </c>
      <c r="N180" s="61">
        <v>0</v>
      </c>
      <c r="O180" s="61">
        <v>0</v>
      </c>
      <c r="P180" s="61">
        <v>0</v>
      </c>
      <c r="Q180" s="266">
        <v>0</v>
      </c>
      <c r="AP180" s="1"/>
    </row>
    <row r="181" spans="1:42" ht="55.5" thickBot="1" x14ac:dyDescent="0.35">
      <c r="A181" s="65">
        <v>42</v>
      </c>
      <c r="B181" s="302" t="s">
        <v>19</v>
      </c>
      <c r="C181" s="161">
        <v>18350</v>
      </c>
      <c r="D181" s="67">
        <v>0</v>
      </c>
      <c r="E181" s="67">
        <v>0</v>
      </c>
      <c r="F181" s="67">
        <v>0</v>
      </c>
      <c r="G181" s="67">
        <v>0</v>
      </c>
      <c r="H181" s="162">
        <f>H199+H182</f>
        <v>10200</v>
      </c>
      <c r="I181" s="162">
        <f>I182</f>
        <v>7650</v>
      </c>
      <c r="J181" s="162">
        <v>0</v>
      </c>
      <c r="K181" s="67">
        <v>0</v>
      </c>
      <c r="L181" s="103">
        <f>L199</f>
        <v>500</v>
      </c>
      <c r="M181" s="67">
        <v>0</v>
      </c>
      <c r="N181" s="67">
        <v>0</v>
      </c>
      <c r="O181" s="67">
        <v>0</v>
      </c>
      <c r="P181" s="67">
        <v>0</v>
      </c>
      <c r="Q181" s="252">
        <v>0</v>
      </c>
      <c r="AP181" s="1"/>
    </row>
    <row r="182" spans="1:42" ht="19.5" thickBot="1" x14ac:dyDescent="0.35">
      <c r="A182" s="65">
        <v>422</v>
      </c>
      <c r="B182" s="204" t="s">
        <v>20</v>
      </c>
      <c r="C182" s="161">
        <v>17650</v>
      </c>
      <c r="D182" s="67">
        <v>0</v>
      </c>
      <c r="E182" s="67">
        <v>0</v>
      </c>
      <c r="F182" s="67">
        <v>0</v>
      </c>
      <c r="G182" s="67">
        <v>0</v>
      </c>
      <c r="H182" s="162">
        <f>H195</f>
        <v>10000</v>
      </c>
      <c r="I182" s="162">
        <f>I195</f>
        <v>7650</v>
      </c>
      <c r="J182" s="162">
        <v>0</v>
      </c>
      <c r="K182" s="67">
        <v>0</v>
      </c>
      <c r="L182" s="103">
        <v>0</v>
      </c>
      <c r="M182" s="67">
        <v>0</v>
      </c>
      <c r="N182" s="67">
        <v>0</v>
      </c>
      <c r="O182" s="67">
        <v>0</v>
      </c>
      <c r="P182" s="67">
        <v>0</v>
      </c>
      <c r="Q182" s="252">
        <v>0</v>
      </c>
      <c r="AP182" s="1"/>
    </row>
    <row r="183" spans="1:42" x14ac:dyDescent="0.3">
      <c r="A183" s="187">
        <v>4221</v>
      </c>
      <c r="B183" s="203" t="s">
        <v>46</v>
      </c>
      <c r="C183" s="189">
        <v>0</v>
      </c>
      <c r="D183" s="198">
        <v>0</v>
      </c>
      <c r="E183" s="198">
        <v>0</v>
      </c>
      <c r="F183" s="198">
        <v>0</v>
      </c>
      <c r="G183" s="198">
        <v>0</v>
      </c>
      <c r="H183" s="193">
        <v>0</v>
      </c>
      <c r="I183" s="193">
        <v>0</v>
      </c>
      <c r="J183" s="193">
        <v>0</v>
      </c>
      <c r="K183" s="198">
        <v>0</v>
      </c>
      <c r="L183" s="197">
        <v>0</v>
      </c>
      <c r="M183" s="198">
        <v>0</v>
      </c>
      <c r="N183" s="198">
        <v>0</v>
      </c>
      <c r="O183" s="198">
        <v>0</v>
      </c>
      <c r="P183" s="198">
        <v>0</v>
      </c>
      <c r="Q183" s="264">
        <v>0</v>
      </c>
      <c r="AP183" s="1"/>
    </row>
    <row r="184" spans="1:42" x14ac:dyDescent="0.3">
      <c r="A184" s="89">
        <v>42211</v>
      </c>
      <c r="B184" s="90" t="s">
        <v>120</v>
      </c>
      <c r="C184" s="111">
        <v>0</v>
      </c>
      <c r="D184" s="87">
        <v>0</v>
      </c>
      <c r="E184" s="87">
        <v>0</v>
      </c>
      <c r="F184" s="87">
        <v>0</v>
      </c>
      <c r="G184" s="87">
        <v>0</v>
      </c>
      <c r="H184" s="105">
        <v>0</v>
      </c>
      <c r="I184" s="105">
        <v>0</v>
      </c>
      <c r="J184" s="105">
        <v>0</v>
      </c>
      <c r="K184" s="63">
        <v>0</v>
      </c>
      <c r="L184" s="87">
        <v>0</v>
      </c>
      <c r="M184" s="63">
        <v>0</v>
      </c>
      <c r="N184" s="63">
        <v>0</v>
      </c>
      <c r="O184" s="63">
        <v>0</v>
      </c>
      <c r="P184" s="63">
        <v>0</v>
      </c>
      <c r="Q184" s="254">
        <v>0</v>
      </c>
      <c r="AP184" s="1"/>
    </row>
    <row r="185" spans="1:42" x14ac:dyDescent="0.3">
      <c r="A185" s="89">
        <v>42212</v>
      </c>
      <c r="B185" s="90" t="s">
        <v>138</v>
      </c>
      <c r="C185" s="111">
        <v>0</v>
      </c>
      <c r="D185" s="87">
        <v>0</v>
      </c>
      <c r="E185" s="87">
        <v>0</v>
      </c>
      <c r="F185" s="87">
        <v>0</v>
      </c>
      <c r="G185" s="87">
        <v>0</v>
      </c>
      <c r="H185" s="105">
        <v>0</v>
      </c>
      <c r="I185" s="105">
        <v>0</v>
      </c>
      <c r="J185" s="105">
        <v>0</v>
      </c>
      <c r="K185" s="63">
        <v>0</v>
      </c>
      <c r="L185" s="87">
        <v>0</v>
      </c>
      <c r="M185" s="63">
        <v>0</v>
      </c>
      <c r="N185" s="63">
        <v>0</v>
      </c>
      <c r="O185" s="63">
        <v>0</v>
      </c>
      <c r="P185" s="63">
        <v>0</v>
      </c>
      <c r="Q185" s="254">
        <v>0</v>
      </c>
      <c r="AP185" s="1"/>
    </row>
    <row r="186" spans="1:42" x14ac:dyDescent="0.3">
      <c r="A186" s="89">
        <v>42219</v>
      </c>
      <c r="B186" s="90" t="s">
        <v>121</v>
      </c>
      <c r="C186" s="111">
        <v>0</v>
      </c>
      <c r="D186" s="87">
        <v>0</v>
      </c>
      <c r="E186" s="87">
        <v>0</v>
      </c>
      <c r="F186" s="87">
        <v>0</v>
      </c>
      <c r="G186" s="87">
        <v>0</v>
      </c>
      <c r="H186" s="105">
        <v>0</v>
      </c>
      <c r="I186" s="105">
        <v>0</v>
      </c>
      <c r="J186" s="105">
        <v>0</v>
      </c>
      <c r="K186" s="63">
        <v>0</v>
      </c>
      <c r="L186" s="87">
        <v>0</v>
      </c>
      <c r="M186" s="63">
        <v>0</v>
      </c>
      <c r="N186" s="63">
        <v>0</v>
      </c>
      <c r="O186" s="63">
        <v>0</v>
      </c>
      <c r="P186" s="63">
        <v>0</v>
      </c>
      <c r="Q186" s="254">
        <v>0</v>
      </c>
      <c r="AP186" s="1"/>
    </row>
    <row r="187" spans="1:42" x14ac:dyDescent="0.3">
      <c r="A187" s="81">
        <v>4222</v>
      </c>
      <c r="B187" s="46" t="s">
        <v>47</v>
      </c>
      <c r="C187" s="110">
        <v>0</v>
      </c>
      <c r="D187" s="60">
        <v>0</v>
      </c>
      <c r="E187" s="60">
        <v>0</v>
      </c>
      <c r="F187" s="60">
        <v>0</v>
      </c>
      <c r="G187" s="60">
        <v>0</v>
      </c>
      <c r="H187" s="104">
        <v>0</v>
      </c>
      <c r="I187" s="104">
        <v>0</v>
      </c>
      <c r="J187" s="104">
        <v>0</v>
      </c>
      <c r="K187" s="60">
        <v>0</v>
      </c>
      <c r="L187" s="100">
        <v>0</v>
      </c>
      <c r="M187" s="60">
        <v>0</v>
      </c>
      <c r="N187" s="60">
        <v>0</v>
      </c>
      <c r="O187" s="60">
        <v>0</v>
      </c>
      <c r="P187" s="60">
        <v>0</v>
      </c>
      <c r="Q187" s="263">
        <v>0</v>
      </c>
      <c r="AP187" s="1"/>
    </row>
    <row r="188" spans="1:42" x14ac:dyDescent="0.3">
      <c r="A188" s="83">
        <v>42221</v>
      </c>
      <c r="B188" s="47" t="s">
        <v>144</v>
      </c>
      <c r="C188" s="111">
        <v>0</v>
      </c>
      <c r="D188" s="62">
        <v>0</v>
      </c>
      <c r="E188" s="62">
        <v>0</v>
      </c>
      <c r="F188" s="62">
        <v>0</v>
      </c>
      <c r="G188" s="62">
        <v>0</v>
      </c>
      <c r="H188" s="106">
        <v>0</v>
      </c>
      <c r="I188" s="106">
        <v>0</v>
      </c>
      <c r="J188" s="106">
        <v>0</v>
      </c>
      <c r="K188" s="62">
        <v>0</v>
      </c>
      <c r="L188" s="101">
        <v>0</v>
      </c>
      <c r="M188" s="62">
        <v>0</v>
      </c>
      <c r="N188" s="62">
        <v>0</v>
      </c>
      <c r="O188" s="62">
        <v>0</v>
      </c>
      <c r="P188" s="62">
        <v>0</v>
      </c>
      <c r="Q188" s="265">
        <v>0</v>
      </c>
      <c r="AP188" s="1"/>
    </row>
    <row r="189" spans="1:42" x14ac:dyDescent="0.3">
      <c r="A189" s="83">
        <v>42222</v>
      </c>
      <c r="B189" s="47" t="s">
        <v>142</v>
      </c>
      <c r="C189" s="111">
        <v>0</v>
      </c>
      <c r="D189" s="62">
        <v>0</v>
      </c>
      <c r="E189" s="62">
        <v>0</v>
      </c>
      <c r="F189" s="62">
        <v>0</v>
      </c>
      <c r="G189" s="62">
        <v>0</v>
      </c>
      <c r="H189" s="105">
        <v>0</v>
      </c>
      <c r="I189" s="105">
        <v>0</v>
      </c>
      <c r="J189" s="105">
        <v>0</v>
      </c>
      <c r="K189" s="62">
        <v>0</v>
      </c>
      <c r="L189" s="101">
        <v>0</v>
      </c>
      <c r="M189" s="62">
        <v>0</v>
      </c>
      <c r="N189" s="62">
        <v>0</v>
      </c>
      <c r="O189" s="62">
        <v>0</v>
      </c>
      <c r="P189" s="62">
        <v>0</v>
      </c>
      <c r="Q189" s="265">
        <v>0</v>
      </c>
      <c r="AP189" s="1"/>
    </row>
    <row r="190" spans="1:42" x14ac:dyDescent="0.3">
      <c r="A190" s="83">
        <v>42229</v>
      </c>
      <c r="B190" s="47" t="s">
        <v>145</v>
      </c>
      <c r="C190" s="111">
        <v>0</v>
      </c>
      <c r="D190" s="62">
        <v>0</v>
      </c>
      <c r="E190" s="62">
        <v>0</v>
      </c>
      <c r="F190" s="62">
        <v>0</v>
      </c>
      <c r="G190" s="62">
        <v>0</v>
      </c>
      <c r="H190" s="106">
        <v>0</v>
      </c>
      <c r="I190" s="106">
        <v>0</v>
      </c>
      <c r="J190" s="106">
        <v>0</v>
      </c>
      <c r="K190" s="62">
        <v>0</v>
      </c>
      <c r="L190" s="101">
        <v>0</v>
      </c>
      <c r="M190" s="62">
        <v>0</v>
      </c>
      <c r="N190" s="62">
        <v>0</v>
      </c>
      <c r="O190" s="62">
        <v>0</v>
      </c>
      <c r="P190" s="62">
        <v>0</v>
      </c>
      <c r="Q190" s="265">
        <v>0</v>
      </c>
      <c r="AP190" s="1"/>
    </row>
    <row r="191" spans="1:42" x14ac:dyDescent="0.3">
      <c r="A191" s="81">
        <v>4223</v>
      </c>
      <c r="B191" s="46" t="s">
        <v>54</v>
      </c>
      <c r="C191" s="110">
        <v>0</v>
      </c>
      <c r="D191" s="60">
        <v>0</v>
      </c>
      <c r="E191" s="60">
        <v>0</v>
      </c>
      <c r="F191" s="60">
        <v>0</v>
      </c>
      <c r="G191" s="60">
        <v>0</v>
      </c>
      <c r="H191" s="104">
        <v>0</v>
      </c>
      <c r="I191" s="104">
        <v>0</v>
      </c>
      <c r="J191" s="104">
        <v>0</v>
      </c>
      <c r="K191" s="60">
        <v>0</v>
      </c>
      <c r="L191" s="100">
        <v>0</v>
      </c>
      <c r="M191" s="60">
        <v>0</v>
      </c>
      <c r="N191" s="60">
        <v>0</v>
      </c>
      <c r="O191" s="60">
        <v>0</v>
      </c>
      <c r="P191" s="60">
        <v>0</v>
      </c>
      <c r="Q191" s="263">
        <v>0</v>
      </c>
      <c r="AP191" s="1"/>
    </row>
    <row r="192" spans="1:42" x14ac:dyDescent="0.3">
      <c r="A192" s="83">
        <v>42231</v>
      </c>
      <c r="B192" s="47" t="s">
        <v>139</v>
      </c>
      <c r="C192" s="111">
        <v>0</v>
      </c>
      <c r="D192" s="62">
        <v>0</v>
      </c>
      <c r="E192" s="62">
        <v>0</v>
      </c>
      <c r="F192" s="62">
        <v>0</v>
      </c>
      <c r="G192" s="62">
        <v>0</v>
      </c>
      <c r="H192" s="105">
        <v>0</v>
      </c>
      <c r="I192" s="105">
        <v>0</v>
      </c>
      <c r="J192" s="105">
        <v>0</v>
      </c>
      <c r="K192" s="62">
        <v>0</v>
      </c>
      <c r="L192" s="101">
        <v>0</v>
      </c>
      <c r="M192" s="62">
        <v>0</v>
      </c>
      <c r="N192" s="62">
        <v>0</v>
      </c>
      <c r="O192" s="62">
        <v>0</v>
      </c>
      <c r="P192" s="62">
        <v>0</v>
      </c>
      <c r="Q192" s="265">
        <v>0</v>
      </c>
      <c r="AP192" s="1"/>
    </row>
    <row r="193" spans="1:42" x14ac:dyDescent="0.3">
      <c r="A193" s="83">
        <v>42232</v>
      </c>
      <c r="B193" s="47" t="s">
        <v>146</v>
      </c>
      <c r="C193" s="111">
        <v>0</v>
      </c>
      <c r="D193" s="62">
        <v>0</v>
      </c>
      <c r="E193" s="62">
        <v>0</v>
      </c>
      <c r="F193" s="62">
        <v>0</v>
      </c>
      <c r="G193" s="62">
        <v>0</v>
      </c>
      <c r="H193" s="105">
        <v>0</v>
      </c>
      <c r="I193" s="105">
        <v>0</v>
      </c>
      <c r="J193" s="105">
        <v>0</v>
      </c>
      <c r="K193" s="62">
        <v>0</v>
      </c>
      <c r="L193" s="101">
        <v>0</v>
      </c>
      <c r="M193" s="62">
        <v>0</v>
      </c>
      <c r="N193" s="62">
        <v>0</v>
      </c>
      <c r="O193" s="62">
        <v>0</v>
      </c>
      <c r="P193" s="62">
        <v>0</v>
      </c>
      <c r="Q193" s="265">
        <v>0</v>
      </c>
      <c r="AP193" s="1"/>
    </row>
    <row r="194" spans="1:42" x14ac:dyDescent="0.3">
      <c r="A194" s="89">
        <v>42239</v>
      </c>
      <c r="B194" s="90" t="s">
        <v>122</v>
      </c>
      <c r="C194" s="111">
        <v>0</v>
      </c>
      <c r="D194" s="87">
        <v>0</v>
      </c>
      <c r="E194" s="87">
        <v>0</v>
      </c>
      <c r="F194" s="87">
        <v>0</v>
      </c>
      <c r="G194" s="87">
        <v>0</v>
      </c>
      <c r="H194" s="105">
        <v>0</v>
      </c>
      <c r="I194" s="105">
        <v>0</v>
      </c>
      <c r="J194" s="105">
        <v>0</v>
      </c>
      <c r="K194" s="63">
        <v>0</v>
      </c>
      <c r="L194" s="87">
        <v>0</v>
      </c>
      <c r="M194" s="63">
        <v>0</v>
      </c>
      <c r="N194" s="63">
        <v>0</v>
      </c>
      <c r="O194" s="63">
        <v>0</v>
      </c>
      <c r="P194" s="63">
        <v>0</v>
      </c>
      <c r="Q194" s="254">
        <v>0</v>
      </c>
      <c r="AP194" s="1"/>
    </row>
    <row r="195" spans="1:42" x14ac:dyDescent="0.3">
      <c r="A195" s="81">
        <v>4226</v>
      </c>
      <c r="B195" s="46" t="s">
        <v>48</v>
      </c>
      <c r="C195" s="110">
        <v>17650</v>
      </c>
      <c r="D195" s="60">
        <v>0</v>
      </c>
      <c r="E195" s="60">
        <v>0</v>
      </c>
      <c r="F195" s="60">
        <v>0</v>
      </c>
      <c r="G195" s="60">
        <v>0</v>
      </c>
      <c r="H195" s="104">
        <f>H196</f>
        <v>10000</v>
      </c>
      <c r="I195" s="104">
        <f>I196</f>
        <v>7650</v>
      </c>
      <c r="J195" s="104">
        <v>0</v>
      </c>
      <c r="K195" s="60">
        <v>0</v>
      </c>
      <c r="L195" s="100">
        <v>0</v>
      </c>
      <c r="M195" s="60">
        <v>0</v>
      </c>
      <c r="N195" s="60">
        <v>0</v>
      </c>
      <c r="O195" s="60">
        <v>0</v>
      </c>
      <c r="P195" s="60">
        <v>0</v>
      </c>
      <c r="Q195" s="263">
        <v>0</v>
      </c>
      <c r="AP195" s="1"/>
    </row>
    <row r="196" spans="1:42" x14ac:dyDescent="0.3">
      <c r="A196" s="89">
        <v>42262</v>
      </c>
      <c r="B196" s="90" t="s">
        <v>123</v>
      </c>
      <c r="C196" s="111">
        <v>17650</v>
      </c>
      <c r="D196" s="87">
        <v>0</v>
      </c>
      <c r="E196" s="87">
        <v>0</v>
      </c>
      <c r="F196" s="87">
        <v>0</v>
      </c>
      <c r="G196" s="87">
        <v>0</v>
      </c>
      <c r="H196" s="105">
        <v>10000</v>
      </c>
      <c r="I196" s="340">
        <v>7650</v>
      </c>
      <c r="J196" s="340">
        <v>0</v>
      </c>
      <c r="K196" s="63">
        <v>0</v>
      </c>
      <c r="L196" s="87">
        <v>0</v>
      </c>
      <c r="M196" s="63">
        <v>0</v>
      </c>
      <c r="N196" s="63">
        <v>0</v>
      </c>
      <c r="O196" s="63">
        <v>0</v>
      </c>
      <c r="P196" s="63">
        <v>0</v>
      </c>
      <c r="Q196" s="254">
        <v>0</v>
      </c>
      <c r="AP196" s="1"/>
    </row>
    <row r="197" spans="1:42" x14ac:dyDescent="0.3">
      <c r="A197" s="81">
        <v>4227</v>
      </c>
      <c r="B197" s="46" t="s">
        <v>49</v>
      </c>
      <c r="C197" s="110">
        <v>0</v>
      </c>
      <c r="D197" s="60">
        <v>0</v>
      </c>
      <c r="E197" s="60">
        <v>0</v>
      </c>
      <c r="F197" s="60">
        <v>0</v>
      </c>
      <c r="G197" s="60">
        <v>0</v>
      </c>
      <c r="H197" s="104">
        <v>0</v>
      </c>
      <c r="I197" s="104">
        <v>0</v>
      </c>
      <c r="J197" s="104">
        <v>0</v>
      </c>
      <c r="K197" s="60">
        <v>0</v>
      </c>
      <c r="L197" s="100">
        <v>0</v>
      </c>
      <c r="M197" s="60">
        <v>0</v>
      </c>
      <c r="N197" s="60">
        <v>0</v>
      </c>
      <c r="O197" s="60">
        <v>0</v>
      </c>
      <c r="P197" s="60">
        <v>0</v>
      </c>
      <c r="Q197" s="263">
        <v>0</v>
      </c>
      <c r="AP197" s="1"/>
    </row>
    <row r="198" spans="1:42" ht="19.5" thickBot="1" x14ac:dyDescent="0.35">
      <c r="A198" s="84">
        <v>42273</v>
      </c>
      <c r="B198" s="205" t="s">
        <v>154</v>
      </c>
      <c r="C198" s="109">
        <v>0</v>
      </c>
      <c r="D198" s="61">
        <v>0</v>
      </c>
      <c r="E198" s="61">
        <v>0</v>
      </c>
      <c r="F198" s="61">
        <v>0</v>
      </c>
      <c r="G198" s="61">
        <v>0</v>
      </c>
      <c r="H198" s="164">
        <v>0</v>
      </c>
      <c r="I198" s="164">
        <v>0</v>
      </c>
      <c r="J198" s="164">
        <v>0</v>
      </c>
      <c r="K198" s="61">
        <v>0</v>
      </c>
      <c r="L198" s="99">
        <v>0</v>
      </c>
      <c r="M198" s="61">
        <v>0</v>
      </c>
      <c r="N198" s="61">
        <v>0</v>
      </c>
      <c r="O198" s="61">
        <v>0</v>
      </c>
      <c r="P198" s="61">
        <v>0</v>
      </c>
      <c r="Q198" s="266">
        <v>0</v>
      </c>
      <c r="AP198" s="1"/>
    </row>
    <row r="199" spans="1:42" ht="19.5" thickBot="1" x14ac:dyDescent="0.35">
      <c r="A199" s="65">
        <v>424</v>
      </c>
      <c r="B199" s="204" t="s">
        <v>21</v>
      </c>
      <c r="C199" s="161">
        <v>700</v>
      </c>
      <c r="D199" s="67">
        <v>0</v>
      </c>
      <c r="E199" s="67">
        <v>0</v>
      </c>
      <c r="F199" s="67">
        <v>0</v>
      </c>
      <c r="G199" s="67">
        <v>0</v>
      </c>
      <c r="H199" s="162">
        <f>H200</f>
        <v>200</v>
      </c>
      <c r="I199" s="162">
        <v>0</v>
      </c>
      <c r="J199" s="162">
        <v>0</v>
      </c>
      <c r="K199" s="67">
        <v>0</v>
      </c>
      <c r="L199" s="103">
        <f>L200</f>
        <v>500</v>
      </c>
      <c r="M199" s="67">
        <v>0</v>
      </c>
      <c r="N199" s="67">
        <v>0</v>
      </c>
      <c r="O199" s="67">
        <v>0</v>
      </c>
      <c r="P199" s="67">
        <v>0</v>
      </c>
      <c r="Q199" s="252">
        <v>0</v>
      </c>
      <c r="AP199" s="1"/>
    </row>
    <row r="200" spans="1:42" x14ac:dyDescent="0.3">
      <c r="A200" s="187">
        <v>4241</v>
      </c>
      <c r="B200" s="203" t="s">
        <v>50</v>
      </c>
      <c r="C200" s="189">
        <v>700</v>
      </c>
      <c r="D200" s="207">
        <v>0</v>
      </c>
      <c r="E200" s="207">
        <v>0</v>
      </c>
      <c r="F200" s="207">
        <v>0</v>
      </c>
      <c r="G200" s="207">
        <v>0</v>
      </c>
      <c r="H200" s="193">
        <f>H201</f>
        <v>200</v>
      </c>
      <c r="I200" s="193">
        <v>0</v>
      </c>
      <c r="J200" s="193">
        <v>0</v>
      </c>
      <c r="K200" s="207">
        <v>0</v>
      </c>
      <c r="L200" s="206">
        <f>L201</f>
        <v>500</v>
      </c>
      <c r="M200" s="207">
        <v>0</v>
      </c>
      <c r="N200" s="207">
        <v>0</v>
      </c>
      <c r="O200" s="207">
        <v>0</v>
      </c>
      <c r="P200" s="207">
        <v>0</v>
      </c>
      <c r="Q200" s="268">
        <v>0</v>
      </c>
      <c r="AP200" s="1"/>
    </row>
    <row r="201" spans="1:42" x14ac:dyDescent="0.3">
      <c r="A201" s="83">
        <v>42411</v>
      </c>
      <c r="B201" s="47" t="s">
        <v>50</v>
      </c>
      <c r="C201" s="112">
        <v>700</v>
      </c>
      <c r="D201" s="62">
        <v>0</v>
      </c>
      <c r="E201" s="62">
        <v>0</v>
      </c>
      <c r="F201" s="62">
        <v>0</v>
      </c>
      <c r="G201" s="62">
        <v>0</v>
      </c>
      <c r="H201" s="105">
        <v>200</v>
      </c>
      <c r="I201" s="105">
        <v>0</v>
      </c>
      <c r="J201" s="105">
        <v>0</v>
      </c>
      <c r="K201" s="62">
        <v>0</v>
      </c>
      <c r="L201" s="101">
        <v>500</v>
      </c>
      <c r="M201" s="62">
        <v>0</v>
      </c>
      <c r="N201" s="62">
        <v>0</v>
      </c>
      <c r="O201" s="62">
        <v>0</v>
      </c>
      <c r="P201" s="62">
        <v>0</v>
      </c>
      <c r="Q201" s="265">
        <v>0</v>
      </c>
      <c r="AP201" s="1"/>
    </row>
    <row r="202" spans="1:42" x14ac:dyDescent="0.3">
      <c r="A202" s="81">
        <v>4242</v>
      </c>
      <c r="B202" s="46" t="s">
        <v>65</v>
      </c>
      <c r="C202" s="110">
        <v>0</v>
      </c>
      <c r="D202" s="60">
        <v>0</v>
      </c>
      <c r="E202" s="60">
        <v>0</v>
      </c>
      <c r="F202" s="60">
        <v>0</v>
      </c>
      <c r="G202" s="60">
        <v>0</v>
      </c>
      <c r="H202" s="104">
        <v>0</v>
      </c>
      <c r="I202" s="104">
        <v>0</v>
      </c>
      <c r="J202" s="104">
        <v>0</v>
      </c>
      <c r="K202" s="60">
        <v>0</v>
      </c>
      <c r="L202" s="100">
        <v>0</v>
      </c>
      <c r="M202" s="60">
        <v>0</v>
      </c>
      <c r="N202" s="60">
        <v>0</v>
      </c>
      <c r="O202" s="60">
        <v>0</v>
      </c>
      <c r="P202" s="60">
        <v>0</v>
      </c>
      <c r="Q202" s="263">
        <v>0</v>
      </c>
      <c r="AP202" s="1"/>
    </row>
    <row r="203" spans="1:42" ht="19.5" thickBot="1" x14ac:dyDescent="0.35">
      <c r="A203" s="80">
        <v>42421</v>
      </c>
      <c r="B203" s="208" t="s">
        <v>124</v>
      </c>
      <c r="C203" s="109">
        <v>0</v>
      </c>
      <c r="D203" s="64">
        <v>0</v>
      </c>
      <c r="E203" s="64">
        <v>0</v>
      </c>
      <c r="F203" s="64">
        <v>0</v>
      </c>
      <c r="G203" s="64">
        <v>0</v>
      </c>
      <c r="H203" s="107">
        <v>0</v>
      </c>
      <c r="I203" s="107">
        <v>0</v>
      </c>
      <c r="J203" s="107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0</v>
      </c>
      <c r="P203" s="64">
        <v>0</v>
      </c>
      <c r="Q203" s="255">
        <v>0</v>
      </c>
      <c r="AP203" s="1"/>
    </row>
    <row r="204" spans="1:42" ht="19.5" thickBot="1" x14ac:dyDescent="0.35">
      <c r="A204" s="65">
        <v>426</v>
      </c>
      <c r="B204" s="204" t="s">
        <v>26</v>
      </c>
      <c r="C204" s="161">
        <v>0</v>
      </c>
      <c r="D204" s="67">
        <v>0</v>
      </c>
      <c r="E204" s="67">
        <v>0</v>
      </c>
      <c r="F204" s="67">
        <v>0</v>
      </c>
      <c r="G204" s="67">
        <v>0</v>
      </c>
      <c r="H204" s="162">
        <v>0</v>
      </c>
      <c r="I204" s="162">
        <v>0</v>
      </c>
      <c r="J204" s="162">
        <v>0</v>
      </c>
      <c r="K204" s="67">
        <v>0</v>
      </c>
      <c r="L204" s="103">
        <v>0</v>
      </c>
      <c r="M204" s="67">
        <v>0</v>
      </c>
      <c r="N204" s="67">
        <v>0</v>
      </c>
      <c r="O204" s="67">
        <v>0</v>
      </c>
      <c r="P204" s="67">
        <v>0</v>
      </c>
      <c r="Q204" s="252">
        <v>0</v>
      </c>
      <c r="AP204" s="1"/>
    </row>
    <row r="205" spans="1:42" x14ac:dyDescent="0.3">
      <c r="A205" s="187">
        <v>4262</v>
      </c>
      <c r="B205" s="203" t="s">
        <v>26</v>
      </c>
      <c r="C205" s="189">
        <v>0</v>
      </c>
      <c r="D205" s="198">
        <v>0</v>
      </c>
      <c r="E205" s="198">
        <v>0</v>
      </c>
      <c r="F205" s="198">
        <v>0</v>
      </c>
      <c r="G205" s="198">
        <v>0</v>
      </c>
      <c r="H205" s="193">
        <v>0</v>
      </c>
      <c r="I205" s="193">
        <v>0</v>
      </c>
      <c r="J205" s="193">
        <v>0</v>
      </c>
      <c r="K205" s="198">
        <v>0</v>
      </c>
      <c r="L205" s="197">
        <v>0</v>
      </c>
      <c r="M205" s="198">
        <v>0</v>
      </c>
      <c r="N205" s="198">
        <v>0</v>
      </c>
      <c r="O205" s="198">
        <v>0</v>
      </c>
      <c r="P205" s="198">
        <v>0</v>
      </c>
      <c r="Q205" s="264">
        <v>0</v>
      </c>
      <c r="AP205" s="1"/>
    </row>
    <row r="206" spans="1:42" ht="19.5" thickBot="1" x14ac:dyDescent="0.35">
      <c r="A206" s="80">
        <v>42621</v>
      </c>
      <c r="B206" s="208" t="s">
        <v>26</v>
      </c>
      <c r="C206" s="109">
        <v>0</v>
      </c>
      <c r="D206" s="64">
        <v>0</v>
      </c>
      <c r="E206" s="64">
        <v>0</v>
      </c>
      <c r="F206" s="64">
        <v>0</v>
      </c>
      <c r="G206" s="64">
        <v>0</v>
      </c>
      <c r="H206" s="107">
        <v>0</v>
      </c>
      <c r="I206" s="107">
        <v>0</v>
      </c>
      <c r="J206" s="107">
        <v>0</v>
      </c>
      <c r="K206" s="64">
        <v>0</v>
      </c>
      <c r="L206" s="64">
        <v>0</v>
      </c>
      <c r="M206" s="64">
        <v>0</v>
      </c>
      <c r="N206" s="64">
        <v>0</v>
      </c>
      <c r="O206" s="64">
        <v>0</v>
      </c>
      <c r="P206" s="64">
        <v>0</v>
      </c>
      <c r="Q206" s="255">
        <v>0</v>
      </c>
      <c r="AP206" s="1"/>
    </row>
    <row r="207" spans="1:42" ht="19.5" thickBot="1" x14ac:dyDescent="0.35">
      <c r="A207" s="209"/>
      <c r="B207" s="210" t="s">
        <v>23</v>
      </c>
      <c r="C207" s="161">
        <v>2490665</v>
      </c>
      <c r="D207" s="185">
        <f>D22</f>
        <v>42840</v>
      </c>
      <c r="E207" s="185">
        <f>E22</f>
        <v>59160</v>
      </c>
      <c r="F207" s="103">
        <f>F22</f>
        <v>64100</v>
      </c>
      <c r="G207" s="67">
        <f>G22</f>
        <v>4500</v>
      </c>
      <c r="H207" s="162">
        <f>H22+H176</f>
        <v>98615</v>
      </c>
      <c r="I207" s="162">
        <f>I176+I22</f>
        <v>18000</v>
      </c>
      <c r="J207" s="162">
        <f>J22</f>
        <v>3000</v>
      </c>
      <c r="K207" s="67">
        <v>0</v>
      </c>
      <c r="L207" s="103">
        <f>L22+L176</f>
        <v>2197500</v>
      </c>
      <c r="M207" s="67">
        <f>M22</f>
        <v>17.5</v>
      </c>
      <c r="N207" s="67">
        <f>N22</f>
        <v>2600</v>
      </c>
      <c r="O207" s="67">
        <v>0</v>
      </c>
      <c r="P207" s="67">
        <v>0</v>
      </c>
      <c r="Q207" s="252">
        <f>Q22</f>
        <v>332.5</v>
      </c>
      <c r="AP207" s="1"/>
    </row>
    <row r="208" spans="1:42" x14ac:dyDescent="0.3">
      <c r="A208" s="48"/>
      <c r="B208" s="49"/>
      <c r="C208" s="23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</row>
    <row r="210" spans="1:5" ht="20.25" x14ac:dyDescent="0.3">
      <c r="A210" s="134" t="s">
        <v>220</v>
      </c>
      <c r="B210" s="134"/>
      <c r="C210" s="134"/>
      <c r="D210" s="249"/>
      <c r="E210" s="249"/>
    </row>
    <row r="211" spans="1:5" ht="20.25" x14ac:dyDescent="0.3">
      <c r="A211" s="134"/>
      <c r="B211" s="134"/>
      <c r="C211" s="134"/>
      <c r="D211" s="249"/>
      <c r="E211" s="249"/>
    </row>
    <row r="212" spans="1:5" ht="20.25" x14ac:dyDescent="0.3">
      <c r="A212" s="134"/>
      <c r="B212" s="134"/>
      <c r="C212" s="134"/>
      <c r="D212" s="249"/>
      <c r="E212" s="249"/>
    </row>
    <row r="213" spans="1:5" ht="20.25" x14ac:dyDescent="0.3">
      <c r="A213" s="134" t="s">
        <v>207</v>
      </c>
      <c r="B213" s="134"/>
      <c r="C213" s="134"/>
      <c r="D213" s="249"/>
      <c r="E213" s="249"/>
    </row>
    <row r="214" spans="1:5" ht="20.25" x14ac:dyDescent="0.3">
      <c r="A214" s="134"/>
      <c r="B214" s="134"/>
      <c r="C214" s="134"/>
      <c r="D214" s="249"/>
      <c r="E214" s="249"/>
    </row>
    <row r="215" spans="1:5" ht="20.25" x14ac:dyDescent="0.3">
      <c r="A215" s="134" t="s">
        <v>260</v>
      </c>
      <c r="B215" s="134"/>
      <c r="C215" s="134"/>
      <c r="D215" s="249"/>
      <c r="E215" s="249"/>
    </row>
    <row r="216" spans="1:5" ht="20.25" x14ac:dyDescent="0.3">
      <c r="A216" s="134"/>
      <c r="B216" s="134"/>
      <c r="C216" s="134"/>
      <c r="D216" s="249"/>
      <c r="E216" s="249"/>
    </row>
    <row r="217" spans="1:5" ht="26.25" x14ac:dyDescent="0.4">
      <c r="A217" s="277" t="s">
        <v>259</v>
      </c>
      <c r="B217" s="248"/>
      <c r="C217" s="248"/>
      <c r="D217" s="244"/>
      <c r="E217" s="244"/>
    </row>
    <row r="218" spans="1:5" ht="26.25" x14ac:dyDescent="0.4">
      <c r="A218" s="278" t="s">
        <v>212</v>
      </c>
      <c r="B218" s="246"/>
      <c r="C218" s="245"/>
      <c r="D218" s="244"/>
      <c r="E218" s="244"/>
    </row>
  </sheetData>
  <mergeCells count="9">
    <mergeCell ref="O9:Q9"/>
    <mergeCell ref="O11:Q11"/>
    <mergeCell ref="O12:Q12"/>
    <mergeCell ref="O8:Q8"/>
    <mergeCell ref="A1:C1"/>
    <mergeCell ref="A2:Q2"/>
    <mergeCell ref="B3:H3"/>
    <mergeCell ref="A6:D6"/>
    <mergeCell ref="O7:Q7"/>
  </mergeCells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9D5B-2A94-48CD-9A4A-2869C7CD27E8}">
  <dimension ref="A1:AR218"/>
  <sheetViews>
    <sheetView tabSelected="1" topLeftCell="A184" zoomScale="75" zoomScaleNormal="75" workbookViewId="0">
      <selection activeCell="A216" sqref="A216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5" width="22.85546875" style="1" customWidth="1"/>
    <col min="6" max="7" width="18.28515625" style="1" customWidth="1"/>
    <col min="8" max="10" width="18.85546875" style="1" customWidth="1"/>
    <col min="11" max="13" width="18.28515625" style="1" customWidth="1"/>
    <col min="14" max="14" width="17.140625" style="1" customWidth="1"/>
    <col min="15" max="17" width="18.28515625" style="1" customWidth="1"/>
    <col min="18" max="44" width="19.42578125" style="30"/>
    <col min="45" max="16384" width="19.42578125" style="1"/>
  </cols>
  <sheetData>
    <row r="1" spans="1:17" ht="19.5" thickBot="1" x14ac:dyDescent="0.35">
      <c r="A1" s="371" t="s">
        <v>63</v>
      </c>
      <c r="B1" s="372"/>
      <c r="C1" s="372"/>
    </row>
    <row r="2" spans="1:17" ht="26.25" x14ac:dyDescent="0.4">
      <c r="A2" s="377" t="s">
        <v>258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</row>
    <row r="3" spans="1:17" x14ac:dyDescent="0.3">
      <c r="A3" s="4"/>
      <c r="B3" s="375"/>
      <c r="C3" s="375"/>
      <c r="D3" s="375"/>
      <c r="E3" s="375"/>
      <c r="F3" s="375"/>
      <c r="G3" s="375"/>
      <c r="H3" s="375"/>
      <c r="I3" s="339"/>
      <c r="J3" s="357"/>
      <c r="K3" s="339"/>
      <c r="L3" s="214"/>
      <c r="M3" s="214"/>
      <c r="N3" s="214"/>
      <c r="O3" s="214"/>
      <c r="P3" s="214"/>
      <c r="Q3" s="214"/>
    </row>
    <row r="4" spans="1:17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9.5" thickBot="1" x14ac:dyDescent="0.35">
      <c r="A6" s="376" t="s">
        <v>188</v>
      </c>
      <c r="B6" s="376"/>
      <c r="C6" s="376"/>
      <c r="D6" s="376"/>
      <c r="E6" s="349"/>
      <c r="F6" s="14"/>
      <c r="G6" s="14"/>
      <c r="H6" s="14"/>
      <c r="I6" s="14"/>
      <c r="J6" s="14"/>
      <c r="K6" s="14"/>
      <c r="L6" s="14"/>
      <c r="M6" s="14"/>
      <c r="N6" s="9"/>
      <c r="O6" s="9"/>
      <c r="P6" s="9"/>
      <c r="Q6" s="9"/>
    </row>
    <row r="7" spans="1:17" ht="19.5" thickBot="1" x14ac:dyDescent="0.35">
      <c r="A7" s="68" t="s">
        <v>12</v>
      </c>
      <c r="B7" s="247" t="s">
        <v>217</v>
      </c>
      <c r="C7" s="69" t="s">
        <v>218</v>
      </c>
      <c r="D7" s="85" t="s">
        <v>219</v>
      </c>
      <c r="E7" s="354"/>
      <c r="F7" s="272" t="s">
        <v>66</v>
      </c>
      <c r="G7" s="73"/>
      <c r="H7" s="73"/>
      <c r="I7" s="73"/>
      <c r="J7" s="73"/>
      <c r="K7" s="73"/>
      <c r="L7" s="73"/>
      <c r="M7" s="73"/>
      <c r="N7" s="15"/>
      <c r="O7" s="373"/>
      <c r="P7" s="373"/>
      <c r="Q7" s="373"/>
    </row>
    <row r="8" spans="1:17" x14ac:dyDescent="0.3">
      <c r="A8" s="70" t="s">
        <v>9</v>
      </c>
      <c r="B8" s="71">
        <v>173100</v>
      </c>
      <c r="C8" s="71">
        <v>166100</v>
      </c>
      <c r="D8" s="76">
        <v>166100</v>
      </c>
      <c r="E8" s="352"/>
      <c r="F8" s="272"/>
      <c r="G8" s="73"/>
      <c r="H8" s="73"/>
      <c r="I8" s="73"/>
      <c r="J8" s="73"/>
      <c r="K8" s="73"/>
      <c r="L8" s="73"/>
      <c r="M8" s="73"/>
      <c r="N8" s="17"/>
      <c r="O8" s="374"/>
      <c r="P8" s="374"/>
      <c r="Q8" s="374"/>
    </row>
    <row r="9" spans="1:17" ht="36.75" x14ac:dyDescent="0.3">
      <c r="A9" s="53" t="s">
        <v>57</v>
      </c>
      <c r="B9" s="16">
        <v>0</v>
      </c>
      <c r="C9" s="16">
        <v>0</v>
      </c>
      <c r="D9" s="77">
        <v>0</v>
      </c>
      <c r="E9" s="352"/>
      <c r="F9" s="272" t="s">
        <v>141</v>
      </c>
      <c r="G9" s="73"/>
      <c r="H9" s="73"/>
      <c r="I9" s="73"/>
      <c r="J9" s="73"/>
      <c r="K9" s="73"/>
      <c r="L9" s="73"/>
      <c r="M9" s="73"/>
      <c r="N9" s="18"/>
      <c r="O9" s="374"/>
      <c r="P9" s="374"/>
      <c r="Q9" s="374"/>
    </row>
    <row r="10" spans="1:17" x14ac:dyDescent="0.3">
      <c r="A10" s="53" t="s">
        <v>140</v>
      </c>
      <c r="B10" s="16">
        <v>116615</v>
      </c>
      <c r="C10" s="16">
        <v>116615</v>
      </c>
      <c r="D10" s="77">
        <v>116615</v>
      </c>
      <c r="E10" s="352"/>
      <c r="F10" s="338"/>
      <c r="G10" s="337"/>
      <c r="H10" s="337"/>
      <c r="I10" s="337"/>
      <c r="J10" s="356"/>
      <c r="K10" s="337"/>
      <c r="L10" s="337"/>
      <c r="M10" s="337"/>
      <c r="N10" s="18"/>
      <c r="O10" s="338"/>
      <c r="P10" s="338"/>
      <c r="Q10" s="338"/>
    </row>
    <row r="11" spans="1:17" ht="36" x14ac:dyDescent="0.3">
      <c r="A11" s="54" t="s">
        <v>8</v>
      </c>
      <c r="B11" s="20">
        <v>0</v>
      </c>
      <c r="C11" s="20">
        <v>0</v>
      </c>
      <c r="D11" s="78">
        <v>0</v>
      </c>
      <c r="E11" s="355"/>
      <c r="F11" s="272" t="s">
        <v>67</v>
      </c>
      <c r="G11" s="73"/>
      <c r="H11" s="73"/>
      <c r="I11" s="73"/>
      <c r="J11" s="73"/>
      <c r="K11" s="73"/>
      <c r="L11" s="73"/>
      <c r="M11" s="73"/>
      <c r="N11" s="18"/>
      <c r="O11" s="374"/>
      <c r="P11" s="374"/>
      <c r="Q11" s="374"/>
    </row>
    <row r="12" spans="1:17" x14ac:dyDescent="0.3">
      <c r="A12" s="55" t="s">
        <v>1</v>
      </c>
      <c r="B12" s="16">
        <v>2600</v>
      </c>
      <c r="C12" s="16">
        <v>2600</v>
      </c>
      <c r="D12" s="77">
        <v>2600</v>
      </c>
      <c r="E12" s="352"/>
      <c r="F12" s="273" t="s">
        <v>68</v>
      </c>
      <c r="G12" s="74"/>
      <c r="H12" s="74"/>
      <c r="I12" s="74"/>
      <c r="J12" s="74"/>
      <c r="K12" s="74"/>
      <c r="L12" s="74"/>
      <c r="M12" s="74"/>
      <c r="N12" s="21"/>
      <c r="O12" s="361"/>
      <c r="P12" s="361"/>
      <c r="Q12" s="361"/>
    </row>
    <row r="13" spans="1:17" x14ac:dyDescent="0.3">
      <c r="A13" s="55" t="s">
        <v>10</v>
      </c>
      <c r="B13" s="16">
        <v>2205017.5</v>
      </c>
      <c r="C13" s="16">
        <v>2205017.5</v>
      </c>
      <c r="D13" s="77">
        <v>2205011.5</v>
      </c>
      <c r="E13" s="352"/>
      <c r="F13" s="75"/>
      <c r="G13" s="9"/>
      <c r="H13" s="22"/>
      <c r="I13" s="22"/>
      <c r="J13" s="22"/>
      <c r="K13" s="22"/>
      <c r="L13" s="9"/>
      <c r="M13" s="9"/>
      <c r="N13" s="9"/>
      <c r="O13" s="9"/>
      <c r="P13" s="9"/>
      <c r="Q13" s="9"/>
    </row>
    <row r="14" spans="1:17" x14ac:dyDescent="0.3">
      <c r="A14" s="55" t="s">
        <v>169</v>
      </c>
      <c r="B14" s="16">
        <v>332.5</v>
      </c>
      <c r="C14" s="16">
        <v>332.5</v>
      </c>
      <c r="D14" s="77">
        <v>218.5</v>
      </c>
      <c r="E14" s="352"/>
      <c r="F14" s="75"/>
      <c r="G14" s="9"/>
      <c r="H14" s="22"/>
      <c r="I14" s="22"/>
      <c r="J14" s="22"/>
      <c r="K14" s="22"/>
      <c r="L14" s="9"/>
      <c r="M14" s="9"/>
      <c r="N14" s="9"/>
      <c r="O14" s="9"/>
      <c r="P14" s="9"/>
      <c r="Q14" s="9"/>
    </row>
    <row r="15" spans="1:17" ht="19.5" thickBot="1" x14ac:dyDescent="0.35">
      <c r="A15" s="92" t="s">
        <v>171</v>
      </c>
      <c r="B15" s="93">
        <v>0</v>
      </c>
      <c r="C15" s="93">
        <v>0</v>
      </c>
      <c r="D15" s="94">
        <v>0</v>
      </c>
      <c r="E15" s="352"/>
      <c r="F15" s="75"/>
      <c r="G15" s="9"/>
      <c r="H15" s="22"/>
      <c r="I15" s="22"/>
      <c r="J15" s="22"/>
      <c r="K15" s="22"/>
      <c r="L15" s="9"/>
      <c r="M15" s="9"/>
      <c r="N15" s="9"/>
      <c r="O15" s="9"/>
      <c r="P15" s="9"/>
      <c r="Q15" s="9"/>
    </row>
    <row r="16" spans="1:17" ht="19.5" thickBot="1" x14ac:dyDescent="0.35">
      <c r="A16" s="136" t="s">
        <v>13</v>
      </c>
      <c r="B16" s="137">
        <v>2497665</v>
      </c>
      <c r="C16" s="137">
        <v>2490665</v>
      </c>
      <c r="D16" s="138">
        <v>2490545</v>
      </c>
      <c r="E16" s="23"/>
      <c r="F16" s="75"/>
      <c r="G16" s="9"/>
      <c r="H16" s="24"/>
      <c r="I16" s="24"/>
      <c r="J16" s="24"/>
      <c r="K16" s="24"/>
      <c r="L16" s="9"/>
      <c r="M16" s="9"/>
      <c r="N16" s="9"/>
      <c r="O16" s="9"/>
      <c r="P16" s="9"/>
      <c r="Q16" s="9"/>
    </row>
    <row r="17" spans="1:17" x14ac:dyDescent="0.3">
      <c r="A17" s="142" t="s">
        <v>239</v>
      </c>
      <c r="B17" s="143">
        <v>-10000</v>
      </c>
      <c r="C17" s="143">
        <v>0</v>
      </c>
      <c r="D17" s="144">
        <v>0</v>
      </c>
      <c r="E17" s="353"/>
      <c r="O17" s="9"/>
      <c r="P17" s="9"/>
      <c r="Q17" s="9"/>
    </row>
    <row r="18" spans="1:17" ht="19.5" thickBot="1" x14ac:dyDescent="0.35">
      <c r="A18" s="139" t="s">
        <v>13</v>
      </c>
      <c r="B18" s="140">
        <v>2487665</v>
      </c>
      <c r="C18" s="140">
        <v>2490665</v>
      </c>
      <c r="D18" s="141">
        <v>2490545</v>
      </c>
      <c r="E18" s="23"/>
      <c r="O18" s="9"/>
      <c r="P18" s="9"/>
      <c r="Q18" s="9"/>
    </row>
    <row r="19" spans="1:17" x14ac:dyDescent="0.3">
      <c r="B19" s="2"/>
      <c r="E19" s="30"/>
      <c r="O19" s="9"/>
      <c r="P19" s="9"/>
      <c r="Q19" s="9"/>
    </row>
    <row r="20" spans="1:17" ht="19.5" thickBot="1" x14ac:dyDescent="0.35">
      <c r="A20" s="28" t="s">
        <v>14</v>
      </c>
      <c r="B20" s="29"/>
      <c r="C20" s="10"/>
      <c r="D20" s="12"/>
      <c r="E20" s="12"/>
      <c r="F20" s="12"/>
      <c r="G20" s="12"/>
      <c r="H20" s="12"/>
      <c r="I20" s="12"/>
      <c r="J20" s="12"/>
      <c r="K20" s="12"/>
      <c r="L20" s="9"/>
      <c r="M20" s="9"/>
      <c r="N20" s="51"/>
      <c r="O20" s="211"/>
      <c r="P20" s="27"/>
      <c r="Q20" s="27"/>
    </row>
    <row r="21" spans="1:17" ht="126.75" thickBot="1" x14ac:dyDescent="0.35">
      <c r="A21" s="170" t="s">
        <v>15</v>
      </c>
      <c r="B21" s="171" t="s">
        <v>0</v>
      </c>
      <c r="C21" s="172" t="s">
        <v>242</v>
      </c>
      <c r="D21" s="173" t="s">
        <v>250</v>
      </c>
      <c r="E21" s="173" t="s">
        <v>251</v>
      </c>
      <c r="F21" s="173" t="s">
        <v>244</v>
      </c>
      <c r="G21" s="173" t="s">
        <v>204</v>
      </c>
      <c r="H21" s="173" t="s">
        <v>225</v>
      </c>
      <c r="I21" s="173" t="s">
        <v>226</v>
      </c>
      <c r="J21" s="173" t="s">
        <v>249</v>
      </c>
      <c r="K21" s="173" t="s">
        <v>8</v>
      </c>
      <c r="L21" s="173" t="s">
        <v>252</v>
      </c>
      <c r="M21" s="173" t="s">
        <v>253</v>
      </c>
      <c r="N21" s="173" t="s">
        <v>205</v>
      </c>
      <c r="O21" s="173" t="s">
        <v>206</v>
      </c>
      <c r="P21" s="173" t="s">
        <v>22</v>
      </c>
      <c r="Q21" s="274" t="s">
        <v>254</v>
      </c>
    </row>
    <row r="22" spans="1:17" ht="19.5" thickBot="1" x14ac:dyDescent="0.35">
      <c r="A22" s="174">
        <v>3</v>
      </c>
      <c r="B22" s="175"/>
      <c r="C22" s="165">
        <v>2472195</v>
      </c>
      <c r="D22" s="176">
        <v>42840</v>
      </c>
      <c r="E22" s="176">
        <v>59160</v>
      </c>
      <c r="F22" s="177">
        <f>F41</f>
        <v>64100</v>
      </c>
      <c r="G22" s="178">
        <f>G23+G41</f>
        <v>4500</v>
      </c>
      <c r="H22" s="179">
        <f>H41+H158</f>
        <v>88415</v>
      </c>
      <c r="I22" s="335">
        <v>10350</v>
      </c>
      <c r="J22" s="335">
        <f>J41</f>
        <v>3000</v>
      </c>
      <c r="K22" s="279">
        <v>0</v>
      </c>
      <c r="L22" s="177">
        <f>L23+L41</f>
        <v>2197000</v>
      </c>
      <c r="M22" s="178">
        <f>M41</f>
        <v>11.5</v>
      </c>
      <c r="N22" s="279">
        <f>N41</f>
        <v>2600</v>
      </c>
      <c r="O22" s="279">
        <v>0</v>
      </c>
      <c r="P22" s="279">
        <v>0</v>
      </c>
      <c r="Q22" s="251">
        <f>Q41</f>
        <v>218.5</v>
      </c>
    </row>
    <row r="23" spans="1:17" ht="19.5" thickBot="1" x14ac:dyDescent="0.35">
      <c r="A23" s="65">
        <v>31</v>
      </c>
      <c r="B23" s="66" t="s">
        <v>7</v>
      </c>
      <c r="C23" s="108">
        <v>2181000</v>
      </c>
      <c r="D23" s="95">
        <v>0</v>
      </c>
      <c r="E23" s="95">
        <v>0</v>
      </c>
      <c r="F23" s="95">
        <v>0</v>
      </c>
      <c r="G23" s="67">
        <f>G29</f>
        <v>2000</v>
      </c>
      <c r="H23" s="103">
        <v>0</v>
      </c>
      <c r="I23" s="103">
        <v>0</v>
      </c>
      <c r="J23" s="103">
        <v>0</v>
      </c>
      <c r="K23" s="67">
        <v>0</v>
      </c>
      <c r="L23" s="95">
        <f>L24+L29+L37</f>
        <v>2179000</v>
      </c>
      <c r="M23" s="67">
        <v>0</v>
      </c>
      <c r="N23" s="67">
        <v>0</v>
      </c>
      <c r="O23" s="67">
        <v>0</v>
      </c>
      <c r="P23" s="67">
        <v>0</v>
      </c>
      <c r="Q23" s="252">
        <v>0</v>
      </c>
    </row>
    <row r="24" spans="1:17" ht="19.5" thickBot="1" x14ac:dyDescent="0.35">
      <c r="A24" s="65">
        <v>311</v>
      </c>
      <c r="B24" s="66" t="s">
        <v>18</v>
      </c>
      <c r="C24" s="161">
        <v>1785000</v>
      </c>
      <c r="D24" s="95">
        <v>0</v>
      </c>
      <c r="E24" s="95">
        <v>0</v>
      </c>
      <c r="F24" s="95">
        <v>0</v>
      </c>
      <c r="G24" s="67">
        <v>0</v>
      </c>
      <c r="H24" s="103">
        <v>0</v>
      </c>
      <c r="I24" s="103">
        <v>0</v>
      </c>
      <c r="J24" s="103">
        <v>0</v>
      </c>
      <c r="K24" s="67">
        <v>0</v>
      </c>
      <c r="L24" s="95">
        <f>L25+L27+L28</f>
        <v>1785000</v>
      </c>
      <c r="M24" s="67">
        <v>0</v>
      </c>
      <c r="N24" s="67">
        <v>0</v>
      </c>
      <c r="O24" s="67">
        <v>0</v>
      </c>
      <c r="P24" s="67">
        <v>0</v>
      </c>
      <c r="Q24" s="252">
        <v>0</v>
      </c>
    </row>
    <row r="25" spans="1:17" x14ac:dyDescent="0.3">
      <c r="A25" s="79">
        <v>31111</v>
      </c>
      <c r="B25" s="33" t="s">
        <v>27</v>
      </c>
      <c r="C25" s="180">
        <v>1700000</v>
      </c>
      <c r="D25" s="181">
        <v>0</v>
      </c>
      <c r="E25" s="181">
        <v>0</v>
      </c>
      <c r="F25" s="181">
        <v>0</v>
      </c>
      <c r="G25" s="182">
        <v>0</v>
      </c>
      <c r="H25" s="182">
        <v>0</v>
      </c>
      <c r="I25" s="182">
        <v>0</v>
      </c>
      <c r="J25" s="182">
        <v>0</v>
      </c>
      <c r="K25" s="182">
        <v>0</v>
      </c>
      <c r="L25" s="181">
        <v>1700000</v>
      </c>
      <c r="M25" s="182">
        <v>0</v>
      </c>
      <c r="N25" s="182">
        <v>0</v>
      </c>
      <c r="O25" s="182">
        <v>0</v>
      </c>
      <c r="P25" s="182">
        <v>0</v>
      </c>
      <c r="Q25" s="253">
        <v>0</v>
      </c>
    </row>
    <row r="26" spans="1:17" x14ac:dyDescent="0.3">
      <c r="A26" s="82">
        <v>31113</v>
      </c>
      <c r="B26" s="38" t="s">
        <v>158</v>
      </c>
      <c r="C26" s="111">
        <v>0</v>
      </c>
      <c r="D26" s="56">
        <v>0</v>
      </c>
      <c r="E26" s="56">
        <v>0</v>
      </c>
      <c r="F26" s="56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56">
        <v>0</v>
      </c>
      <c r="M26" s="63">
        <v>0</v>
      </c>
      <c r="N26" s="63">
        <v>0</v>
      </c>
      <c r="O26" s="63">
        <v>0</v>
      </c>
      <c r="P26" s="63">
        <v>0</v>
      </c>
      <c r="Q26" s="254">
        <v>0</v>
      </c>
    </row>
    <row r="27" spans="1:17" x14ac:dyDescent="0.3">
      <c r="A27" s="82">
        <v>31131</v>
      </c>
      <c r="B27" s="38" t="s">
        <v>159</v>
      </c>
      <c r="C27" s="111">
        <v>45000</v>
      </c>
      <c r="D27" s="56">
        <v>0</v>
      </c>
      <c r="E27" s="56">
        <v>0</v>
      </c>
      <c r="F27" s="56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56">
        <v>45000</v>
      </c>
      <c r="M27" s="63">
        <v>0</v>
      </c>
      <c r="N27" s="63">
        <v>0</v>
      </c>
      <c r="O27" s="63">
        <v>0</v>
      </c>
      <c r="P27" s="63">
        <v>0</v>
      </c>
      <c r="Q27" s="254">
        <v>0</v>
      </c>
    </row>
    <row r="28" spans="1:17" ht="19.5" thickBot="1" x14ac:dyDescent="0.35">
      <c r="A28" s="80">
        <v>31141</v>
      </c>
      <c r="B28" s="34" t="s">
        <v>160</v>
      </c>
      <c r="C28" s="109">
        <v>40000</v>
      </c>
      <c r="D28" s="57">
        <v>0</v>
      </c>
      <c r="E28" s="57">
        <v>0</v>
      </c>
      <c r="F28" s="57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57">
        <v>40000</v>
      </c>
      <c r="M28" s="64">
        <v>0</v>
      </c>
      <c r="N28" s="64">
        <v>0</v>
      </c>
      <c r="O28" s="64">
        <v>0</v>
      </c>
      <c r="P28" s="64">
        <v>0</v>
      </c>
      <c r="Q28" s="255">
        <v>0</v>
      </c>
    </row>
    <row r="29" spans="1:17" ht="19.5" thickBot="1" x14ac:dyDescent="0.35">
      <c r="A29" s="303">
        <v>312</v>
      </c>
      <c r="B29" s="304" t="s">
        <v>16</v>
      </c>
      <c r="C29" s="305">
        <v>96000</v>
      </c>
      <c r="D29" s="306">
        <v>0</v>
      </c>
      <c r="E29" s="306">
        <v>0</v>
      </c>
      <c r="F29" s="306">
        <v>0</v>
      </c>
      <c r="G29" s="307">
        <f>G31</f>
        <v>2000</v>
      </c>
      <c r="H29" s="308">
        <v>0</v>
      </c>
      <c r="I29" s="308">
        <v>0</v>
      </c>
      <c r="J29" s="308">
        <v>0</v>
      </c>
      <c r="K29" s="307">
        <v>0</v>
      </c>
      <c r="L29" s="306">
        <f>L31+L32+L33+L34+L35+L36</f>
        <v>94000</v>
      </c>
      <c r="M29" s="307">
        <v>0</v>
      </c>
      <c r="N29" s="307">
        <v>0</v>
      </c>
      <c r="O29" s="307">
        <v>0</v>
      </c>
      <c r="P29" s="307">
        <v>0</v>
      </c>
      <c r="Q29" s="309">
        <v>0</v>
      </c>
    </row>
    <row r="30" spans="1:17" x14ac:dyDescent="0.3">
      <c r="A30" s="324">
        <v>31211</v>
      </c>
      <c r="B30" s="325" t="s">
        <v>216</v>
      </c>
      <c r="C30" s="323">
        <v>0</v>
      </c>
      <c r="D30" s="326">
        <v>0</v>
      </c>
      <c r="E30" s="326">
        <v>0</v>
      </c>
      <c r="F30" s="326">
        <v>0</v>
      </c>
      <c r="G30" s="327">
        <v>0</v>
      </c>
      <c r="H30" s="328">
        <v>0</v>
      </c>
      <c r="I30" s="328">
        <v>0</v>
      </c>
      <c r="J30" s="328">
        <v>0</v>
      </c>
      <c r="K30" s="327">
        <v>0</v>
      </c>
      <c r="L30" s="326">
        <v>0</v>
      </c>
      <c r="M30" s="327">
        <v>0</v>
      </c>
      <c r="N30" s="327">
        <v>0</v>
      </c>
      <c r="O30" s="327">
        <v>0</v>
      </c>
      <c r="P30" s="327">
        <v>0</v>
      </c>
      <c r="Q30" s="329">
        <v>0</v>
      </c>
    </row>
    <row r="31" spans="1:17" x14ac:dyDescent="0.3">
      <c r="A31" s="82">
        <v>31212</v>
      </c>
      <c r="B31" s="38" t="s">
        <v>184</v>
      </c>
      <c r="C31" s="111">
        <v>47000</v>
      </c>
      <c r="D31" s="56">
        <v>0</v>
      </c>
      <c r="E31" s="56">
        <v>0</v>
      </c>
      <c r="F31" s="56">
        <v>0</v>
      </c>
      <c r="G31" s="63">
        <v>2000</v>
      </c>
      <c r="H31" s="63">
        <v>0</v>
      </c>
      <c r="I31" s="63">
        <v>0</v>
      </c>
      <c r="J31" s="63">
        <v>0</v>
      </c>
      <c r="K31" s="63">
        <v>0</v>
      </c>
      <c r="L31" s="56">
        <v>45000</v>
      </c>
      <c r="M31" s="63">
        <v>0</v>
      </c>
      <c r="N31" s="63">
        <v>0</v>
      </c>
      <c r="O31" s="63">
        <v>0</v>
      </c>
      <c r="P31" s="63">
        <v>0</v>
      </c>
      <c r="Q31" s="254">
        <v>0</v>
      </c>
    </row>
    <row r="32" spans="1:17" x14ac:dyDescent="0.3">
      <c r="A32" s="82">
        <v>31213</v>
      </c>
      <c r="B32" s="38" t="s">
        <v>187</v>
      </c>
      <c r="C32" s="111">
        <v>6000</v>
      </c>
      <c r="D32" s="56">
        <v>0</v>
      </c>
      <c r="E32" s="56">
        <v>0</v>
      </c>
      <c r="F32" s="56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56">
        <v>6000</v>
      </c>
      <c r="M32" s="63">
        <v>0</v>
      </c>
      <c r="N32" s="63">
        <v>0</v>
      </c>
      <c r="O32" s="63">
        <v>0</v>
      </c>
      <c r="P32" s="63">
        <v>0</v>
      </c>
      <c r="Q32" s="254">
        <v>0</v>
      </c>
    </row>
    <row r="33" spans="1:17" x14ac:dyDescent="0.3">
      <c r="A33" s="82">
        <v>31214</v>
      </c>
      <c r="B33" s="38" t="s">
        <v>213</v>
      </c>
      <c r="C33" s="111">
        <v>6000</v>
      </c>
      <c r="D33" s="56">
        <v>0</v>
      </c>
      <c r="E33" s="56">
        <v>0</v>
      </c>
      <c r="F33" s="56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56">
        <v>6000</v>
      </c>
      <c r="M33" s="63">
        <v>0</v>
      </c>
      <c r="N33" s="63">
        <v>0</v>
      </c>
      <c r="O33" s="63">
        <v>0</v>
      </c>
      <c r="P33" s="63">
        <v>0</v>
      </c>
      <c r="Q33" s="254">
        <v>0</v>
      </c>
    </row>
    <row r="34" spans="1:17" x14ac:dyDescent="0.3">
      <c r="A34" s="82">
        <v>31215</v>
      </c>
      <c r="B34" s="38" t="s">
        <v>186</v>
      </c>
      <c r="C34" s="111">
        <v>2000</v>
      </c>
      <c r="D34" s="56">
        <v>0</v>
      </c>
      <c r="E34" s="56">
        <v>0</v>
      </c>
      <c r="F34" s="56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56">
        <v>2000</v>
      </c>
      <c r="M34" s="63">
        <v>0</v>
      </c>
      <c r="N34" s="63">
        <v>0</v>
      </c>
      <c r="O34" s="63">
        <v>0</v>
      </c>
      <c r="P34" s="63">
        <v>0</v>
      </c>
      <c r="Q34" s="254">
        <v>0</v>
      </c>
    </row>
    <row r="35" spans="1:17" x14ac:dyDescent="0.3">
      <c r="A35" s="82">
        <v>31216</v>
      </c>
      <c r="B35" s="38" t="s">
        <v>185</v>
      </c>
      <c r="C35" s="111">
        <v>30000</v>
      </c>
      <c r="D35" s="56">
        <v>0</v>
      </c>
      <c r="E35" s="56">
        <v>0</v>
      </c>
      <c r="F35" s="56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56">
        <v>30000</v>
      </c>
      <c r="M35" s="63">
        <v>0</v>
      </c>
      <c r="N35" s="63">
        <v>0</v>
      </c>
      <c r="O35" s="63">
        <v>0</v>
      </c>
      <c r="P35" s="63">
        <v>0</v>
      </c>
      <c r="Q35" s="254">
        <v>0</v>
      </c>
    </row>
    <row r="36" spans="1:17" ht="19.5" thickBot="1" x14ac:dyDescent="0.35">
      <c r="A36" s="317">
        <v>31219</v>
      </c>
      <c r="B36" s="318" t="s">
        <v>16</v>
      </c>
      <c r="C36" s="319">
        <v>5000</v>
      </c>
      <c r="D36" s="320">
        <v>0</v>
      </c>
      <c r="E36" s="320">
        <v>0</v>
      </c>
      <c r="F36" s="320">
        <v>0</v>
      </c>
      <c r="G36" s="321">
        <v>0</v>
      </c>
      <c r="H36" s="321">
        <v>0</v>
      </c>
      <c r="I36" s="321">
        <v>0</v>
      </c>
      <c r="J36" s="321">
        <v>0</v>
      </c>
      <c r="K36" s="321">
        <v>0</v>
      </c>
      <c r="L36" s="320">
        <v>5000</v>
      </c>
      <c r="M36" s="321">
        <v>0</v>
      </c>
      <c r="N36" s="321">
        <v>0</v>
      </c>
      <c r="O36" s="321">
        <v>0</v>
      </c>
      <c r="P36" s="321">
        <v>0</v>
      </c>
      <c r="Q36" s="322">
        <v>0</v>
      </c>
    </row>
    <row r="37" spans="1:17" ht="19.5" thickBot="1" x14ac:dyDescent="0.35">
      <c r="A37" s="310">
        <v>313</v>
      </c>
      <c r="B37" s="311" t="s">
        <v>24</v>
      </c>
      <c r="C37" s="312">
        <v>300000</v>
      </c>
      <c r="D37" s="313">
        <v>0</v>
      </c>
      <c r="E37" s="313">
        <v>0</v>
      </c>
      <c r="F37" s="313">
        <v>0</v>
      </c>
      <c r="G37" s="314">
        <v>0</v>
      </c>
      <c r="H37" s="315">
        <v>0</v>
      </c>
      <c r="I37" s="315">
        <v>0</v>
      </c>
      <c r="J37" s="315">
        <v>0</v>
      </c>
      <c r="K37" s="314">
        <v>0</v>
      </c>
      <c r="L37" s="313">
        <f>L38</f>
        <v>300000</v>
      </c>
      <c r="M37" s="314">
        <v>0</v>
      </c>
      <c r="N37" s="314">
        <v>0</v>
      </c>
      <c r="O37" s="314">
        <v>0</v>
      </c>
      <c r="P37" s="314">
        <v>0</v>
      </c>
      <c r="Q37" s="316">
        <v>0</v>
      </c>
    </row>
    <row r="38" spans="1:17" x14ac:dyDescent="0.3">
      <c r="A38" s="183">
        <v>31321</v>
      </c>
      <c r="B38" s="33" t="s">
        <v>28</v>
      </c>
      <c r="C38" s="180">
        <v>300000</v>
      </c>
      <c r="D38" s="181">
        <v>0</v>
      </c>
      <c r="E38" s="181">
        <v>0</v>
      </c>
      <c r="F38" s="181">
        <v>0</v>
      </c>
      <c r="G38" s="181">
        <v>0</v>
      </c>
      <c r="H38" s="182">
        <v>0</v>
      </c>
      <c r="I38" s="182">
        <v>0</v>
      </c>
      <c r="J38" s="182">
        <v>0</v>
      </c>
      <c r="K38" s="181">
        <v>0</v>
      </c>
      <c r="L38" s="181">
        <v>300000</v>
      </c>
      <c r="M38" s="181">
        <v>0</v>
      </c>
      <c r="N38" s="181">
        <v>0</v>
      </c>
      <c r="O38" s="181">
        <v>0</v>
      </c>
      <c r="P38" s="181">
        <v>0</v>
      </c>
      <c r="Q38" s="257">
        <v>0</v>
      </c>
    </row>
    <row r="39" spans="1:17" x14ac:dyDescent="0.3">
      <c r="A39" s="83">
        <v>31322</v>
      </c>
      <c r="B39" s="40" t="s">
        <v>161</v>
      </c>
      <c r="C39" s="111">
        <v>0</v>
      </c>
      <c r="D39" s="113">
        <v>0</v>
      </c>
      <c r="E39" s="113">
        <v>0</v>
      </c>
      <c r="F39" s="113">
        <v>0</v>
      </c>
      <c r="G39" s="169">
        <v>0</v>
      </c>
      <c r="H39" s="101">
        <v>0</v>
      </c>
      <c r="I39" s="101">
        <v>0</v>
      </c>
      <c r="J39" s="101">
        <v>0</v>
      </c>
      <c r="K39" s="169">
        <v>0</v>
      </c>
      <c r="L39" s="113">
        <v>0</v>
      </c>
      <c r="M39" s="169">
        <v>0</v>
      </c>
      <c r="N39" s="169">
        <v>0</v>
      </c>
      <c r="O39" s="169">
        <v>0</v>
      </c>
      <c r="P39" s="169">
        <v>0</v>
      </c>
      <c r="Q39" s="258">
        <v>0</v>
      </c>
    </row>
    <row r="40" spans="1:17" ht="19.5" thickBot="1" x14ac:dyDescent="0.35">
      <c r="A40" s="80">
        <v>31332</v>
      </c>
      <c r="B40" s="34" t="s">
        <v>162</v>
      </c>
      <c r="C40" s="109">
        <v>0</v>
      </c>
      <c r="D40" s="96">
        <v>0</v>
      </c>
      <c r="E40" s="96">
        <v>0</v>
      </c>
      <c r="F40" s="96">
        <v>0</v>
      </c>
      <c r="G40" s="91">
        <v>0</v>
      </c>
      <c r="H40" s="99">
        <v>0</v>
      </c>
      <c r="I40" s="99">
        <v>0</v>
      </c>
      <c r="J40" s="99">
        <v>0</v>
      </c>
      <c r="K40" s="91">
        <v>0</v>
      </c>
      <c r="L40" s="96">
        <v>0</v>
      </c>
      <c r="M40" s="91">
        <v>0</v>
      </c>
      <c r="N40" s="91">
        <v>0</v>
      </c>
      <c r="O40" s="91">
        <v>0</v>
      </c>
      <c r="P40" s="91">
        <v>0</v>
      </c>
      <c r="Q40" s="259">
        <v>0</v>
      </c>
    </row>
    <row r="41" spans="1:17" ht="19.5" thickBot="1" x14ac:dyDescent="0.35">
      <c r="A41" s="65">
        <v>32</v>
      </c>
      <c r="B41" s="66" t="s">
        <v>17</v>
      </c>
      <c r="C41" s="161">
        <v>290830</v>
      </c>
      <c r="D41" s="185">
        <v>42840</v>
      </c>
      <c r="E41" s="185">
        <v>59160</v>
      </c>
      <c r="F41" s="95">
        <f>F42+F59+F86</f>
        <v>64100</v>
      </c>
      <c r="G41" s="184">
        <f>G86</f>
        <v>2500</v>
      </c>
      <c r="H41" s="186">
        <f>H42+H59+H86+H135+H139</f>
        <v>88050</v>
      </c>
      <c r="I41" s="186">
        <v>10350</v>
      </c>
      <c r="J41" s="186">
        <f>J59+J86</f>
        <v>3000</v>
      </c>
      <c r="K41" s="184">
        <v>0</v>
      </c>
      <c r="L41" s="184">
        <f>L86+L139</f>
        <v>18000</v>
      </c>
      <c r="M41" s="184">
        <f>M59</f>
        <v>11.5</v>
      </c>
      <c r="N41" s="184">
        <f>N86+N135+N139</f>
        <v>2600</v>
      </c>
      <c r="O41" s="184">
        <v>0</v>
      </c>
      <c r="P41" s="184">
        <v>0</v>
      </c>
      <c r="Q41" s="256">
        <f>Q59</f>
        <v>218.5</v>
      </c>
    </row>
    <row r="42" spans="1:17" ht="37.5" thickBot="1" x14ac:dyDescent="0.35">
      <c r="A42" s="65">
        <v>321</v>
      </c>
      <c r="B42" s="194" t="s">
        <v>58</v>
      </c>
      <c r="C42" s="161">
        <v>115850</v>
      </c>
      <c r="D42" s="185">
        <v>2840</v>
      </c>
      <c r="E42" s="185">
        <v>59160</v>
      </c>
      <c r="F42" s="95">
        <f>F51</f>
        <v>15000</v>
      </c>
      <c r="G42" s="184">
        <v>0</v>
      </c>
      <c r="H42" s="186">
        <f>H43+H51+H53</f>
        <v>31600</v>
      </c>
      <c r="I42" s="186">
        <v>7250</v>
      </c>
      <c r="J42" s="186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256">
        <v>0</v>
      </c>
    </row>
    <row r="43" spans="1:17" x14ac:dyDescent="0.3">
      <c r="A43" s="187">
        <v>3211</v>
      </c>
      <c r="B43" s="188" t="s">
        <v>29</v>
      </c>
      <c r="C43" s="189">
        <v>11500</v>
      </c>
      <c r="D43" s="190">
        <v>0</v>
      </c>
      <c r="E43" s="190">
        <v>0</v>
      </c>
      <c r="F43" s="191">
        <v>0</v>
      </c>
      <c r="G43" s="192">
        <v>0</v>
      </c>
      <c r="H43" s="193">
        <f>H44+H45+H46+H47+H48+H49</f>
        <v>10650</v>
      </c>
      <c r="I43" s="193">
        <v>850</v>
      </c>
      <c r="J43" s="193">
        <v>0</v>
      </c>
      <c r="K43" s="192">
        <v>0</v>
      </c>
      <c r="L43" s="192">
        <v>0</v>
      </c>
      <c r="M43" s="192">
        <v>0</v>
      </c>
      <c r="N43" s="192">
        <v>0</v>
      </c>
      <c r="O43" s="192">
        <v>0</v>
      </c>
      <c r="P43" s="192">
        <v>0</v>
      </c>
      <c r="Q43" s="260">
        <v>0</v>
      </c>
    </row>
    <row r="44" spans="1:17" x14ac:dyDescent="0.3">
      <c r="A44" s="82">
        <v>32111</v>
      </c>
      <c r="B44" s="39" t="s">
        <v>69</v>
      </c>
      <c r="C44" s="111">
        <v>2300</v>
      </c>
      <c r="D44" s="59">
        <v>0</v>
      </c>
      <c r="E44" s="59">
        <v>0</v>
      </c>
      <c r="F44" s="56">
        <v>0</v>
      </c>
      <c r="G44" s="56">
        <v>0</v>
      </c>
      <c r="H44" s="105">
        <v>2000</v>
      </c>
      <c r="I44" s="105">
        <v>300</v>
      </c>
      <c r="J44" s="105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261">
        <v>0</v>
      </c>
    </row>
    <row r="45" spans="1:17" ht="36.75" x14ac:dyDescent="0.3">
      <c r="A45" s="82">
        <v>32112</v>
      </c>
      <c r="B45" s="39" t="s">
        <v>70</v>
      </c>
      <c r="C45" s="111">
        <v>1000</v>
      </c>
      <c r="D45" s="59">
        <v>0</v>
      </c>
      <c r="E45" s="59">
        <v>0</v>
      </c>
      <c r="F45" s="56">
        <v>0</v>
      </c>
      <c r="G45" s="56">
        <v>0</v>
      </c>
      <c r="H45" s="105">
        <v>1000</v>
      </c>
      <c r="I45" s="105">
        <v>0</v>
      </c>
      <c r="J45" s="105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261">
        <v>0</v>
      </c>
    </row>
    <row r="46" spans="1:17" ht="36.75" x14ac:dyDescent="0.3">
      <c r="A46" s="82">
        <v>32113</v>
      </c>
      <c r="B46" s="39" t="s">
        <v>71</v>
      </c>
      <c r="C46" s="111">
        <v>2800</v>
      </c>
      <c r="D46" s="59">
        <v>0</v>
      </c>
      <c r="E46" s="59">
        <v>0</v>
      </c>
      <c r="F46" s="56">
        <v>0</v>
      </c>
      <c r="G46" s="56">
        <v>0</v>
      </c>
      <c r="H46" s="105">
        <v>2500</v>
      </c>
      <c r="I46" s="105">
        <v>300</v>
      </c>
      <c r="J46" s="105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261">
        <v>0</v>
      </c>
    </row>
    <row r="47" spans="1:17" ht="36.75" x14ac:dyDescent="0.3">
      <c r="A47" s="82">
        <v>32114</v>
      </c>
      <c r="B47" s="39" t="s">
        <v>72</v>
      </c>
      <c r="C47" s="111">
        <v>1000</v>
      </c>
      <c r="D47" s="59">
        <v>0</v>
      </c>
      <c r="E47" s="59">
        <v>0</v>
      </c>
      <c r="F47" s="56">
        <v>0</v>
      </c>
      <c r="G47" s="56">
        <v>0</v>
      </c>
      <c r="H47" s="105">
        <v>1000</v>
      </c>
      <c r="I47" s="105">
        <v>0</v>
      </c>
      <c r="J47" s="105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261">
        <v>0</v>
      </c>
    </row>
    <row r="48" spans="1:17" ht="36.75" x14ac:dyDescent="0.3">
      <c r="A48" s="82">
        <v>32115</v>
      </c>
      <c r="B48" s="39" t="s">
        <v>73</v>
      </c>
      <c r="C48" s="111">
        <v>3900</v>
      </c>
      <c r="D48" s="59">
        <v>0</v>
      </c>
      <c r="E48" s="59">
        <v>0</v>
      </c>
      <c r="F48" s="56">
        <v>0</v>
      </c>
      <c r="G48" s="56">
        <v>0</v>
      </c>
      <c r="H48" s="105">
        <v>3650</v>
      </c>
      <c r="I48" s="105">
        <v>250</v>
      </c>
      <c r="J48" s="105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261">
        <v>0</v>
      </c>
    </row>
    <row r="49" spans="1:17" ht="36.75" x14ac:dyDescent="0.3">
      <c r="A49" s="82">
        <v>32116</v>
      </c>
      <c r="B49" s="39" t="s">
        <v>74</v>
      </c>
      <c r="C49" s="111">
        <v>500</v>
      </c>
      <c r="D49" s="59">
        <v>0</v>
      </c>
      <c r="E49" s="59">
        <v>0</v>
      </c>
      <c r="F49" s="56">
        <v>0</v>
      </c>
      <c r="G49" s="56">
        <v>0</v>
      </c>
      <c r="H49" s="105">
        <v>500</v>
      </c>
      <c r="I49" s="105">
        <v>0</v>
      </c>
      <c r="J49" s="105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261">
        <v>0</v>
      </c>
    </row>
    <row r="50" spans="1:17" x14ac:dyDescent="0.3">
      <c r="A50" s="82">
        <v>32117</v>
      </c>
      <c r="B50" s="39" t="s">
        <v>75</v>
      </c>
      <c r="C50" s="111">
        <v>0</v>
      </c>
      <c r="D50" s="59">
        <v>0</v>
      </c>
      <c r="E50" s="59">
        <v>0</v>
      </c>
      <c r="F50" s="56">
        <v>0</v>
      </c>
      <c r="G50" s="56">
        <v>0</v>
      </c>
      <c r="H50" s="105">
        <v>0</v>
      </c>
      <c r="I50" s="105">
        <v>0</v>
      </c>
      <c r="J50" s="105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261">
        <v>0</v>
      </c>
    </row>
    <row r="51" spans="1:17" ht="36.75" x14ac:dyDescent="0.3">
      <c r="A51" s="81">
        <v>3212</v>
      </c>
      <c r="B51" s="37" t="s">
        <v>193</v>
      </c>
      <c r="C51" s="223">
        <v>103400</v>
      </c>
      <c r="D51" s="224">
        <v>2840</v>
      </c>
      <c r="E51" s="224">
        <v>59160</v>
      </c>
      <c r="F51" s="58">
        <f>F52</f>
        <v>15000</v>
      </c>
      <c r="G51" s="58">
        <v>0</v>
      </c>
      <c r="H51" s="225">
        <f>H52</f>
        <v>20000</v>
      </c>
      <c r="I51" s="225">
        <v>6400</v>
      </c>
      <c r="J51" s="225">
        <v>0</v>
      </c>
      <c r="K51" s="58">
        <v>0</v>
      </c>
      <c r="L51" s="58">
        <v>0</v>
      </c>
      <c r="M51" s="58">
        <v>0</v>
      </c>
      <c r="N51" s="58">
        <v>0</v>
      </c>
      <c r="O51" s="58">
        <v>0</v>
      </c>
      <c r="P51" s="58">
        <v>0</v>
      </c>
      <c r="Q51" s="262">
        <v>0</v>
      </c>
    </row>
    <row r="52" spans="1:17" ht="36.75" x14ac:dyDescent="0.3">
      <c r="A52" s="83">
        <v>32121</v>
      </c>
      <c r="B52" s="41" t="s">
        <v>147</v>
      </c>
      <c r="C52" s="168">
        <v>103400</v>
      </c>
      <c r="D52" s="221">
        <v>2840</v>
      </c>
      <c r="E52" s="221">
        <v>59160</v>
      </c>
      <c r="F52" s="222">
        <v>15000</v>
      </c>
      <c r="G52" s="169">
        <v>0</v>
      </c>
      <c r="H52" s="219">
        <v>20000</v>
      </c>
      <c r="I52" s="219">
        <v>6400</v>
      </c>
      <c r="J52" s="219">
        <v>0</v>
      </c>
      <c r="K52" s="169">
        <v>0</v>
      </c>
      <c r="L52" s="169">
        <v>0</v>
      </c>
      <c r="M52" s="169">
        <v>0</v>
      </c>
      <c r="N52" s="169">
        <v>0</v>
      </c>
      <c r="O52" s="169">
        <v>0</v>
      </c>
      <c r="P52" s="169">
        <v>0</v>
      </c>
      <c r="Q52" s="258">
        <v>0</v>
      </c>
    </row>
    <row r="53" spans="1:17" x14ac:dyDescent="0.3">
      <c r="A53" s="81">
        <v>3213</v>
      </c>
      <c r="B53" s="37" t="s">
        <v>30</v>
      </c>
      <c r="C53" s="110">
        <v>950</v>
      </c>
      <c r="D53" s="97">
        <v>0</v>
      </c>
      <c r="E53" s="97">
        <v>0</v>
      </c>
      <c r="F53" s="100">
        <v>0</v>
      </c>
      <c r="G53" s="60">
        <v>0</v>
      </c>
      <c r="H53" s="104">
        <f>H54+H55</f>
        <v>950</v>
      </c>
      <c r="I53" s="104">
        <v>0</v>
      </c>
      <c r="J53" s="104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263">
        <v>0</v>
      </c>
    </row>
    <row r="54" spans="1:17" ht="36.75" x14ac:dyDescent="0.3">
      <c r="A54" s="82">
        <v>32131</v>
      </c>
      <c r="B54" s="39" t="s">
        <v>76</v>
      </c>
      <c r="C54" s="111">
        <v>650</v>
      </c>
      <c r="D54" s="59">
        <v>0</v>
      </c>
      <c r="E54" s="59">
        <v>0</v>
      </c>
      <c r="F54" s="63">
        <v>0</v>
      </c>
      <c r="G54" s="63">
        <v>0</v>
      </c>
      <c r="H54" s="105">
        <v>650</v>
      </c>
      <c r="I54" s="105">
        <v>0</v>
      </c>
      <c r="J54" s="105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254">
        <v>0</v>
      </c>
    </row>
    <row r="55" spans="1:17" x14ac:dyDescent="0.3">
      <c r="A55" s="82">
        <v>32132</v>
      </c>
      <c r="B55" s="39" t="s">
        <v>77</v>
      </c>
      <c r="C55" s="111">
        <v>300</v>
      </c>
      <c r="D55" s="59">
        <v>0</v>
      </c>
      <c r="E55" s="59">
        <v>0</v>
      </c>
      <c r="F55" s="63">
        <v>0</v>
      </c>
      <c r="G55" s="63">
        <v>0</v>
      </c>
      <c r="H55" s="105">
        <v>300</v>
      </c>
      <c r="I55" s="105">
        <v>0</v>
      </c>
      <c r="J55" s="105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254">
        <v>0</v>
      </c>
    </row>
    <row r="56" spans="1:17" ht="36.75" x14ac:dyDescent="0.3">
      <c r="A56" s="81">
        <v>3214</v>
      </c>
      <c r="B56" s="37" t="s">
        <v>55</v>
      </c>
      <c r="C56" s="110">
        <v>0</v>
      </c>
      <c r="D56" s="97">
        <v>0</v>
      </c>
      <c r="E56" s="97">
        <v>0</v>
      </c>
      <c r="F56" s="100">
        <v>0</v>
      </c>
      <c r="G56" s="60">
        <v>0</v>
      </c>
      <c r="H56" s="104">
        <v>0</v>
      </c>
      <c r="I56" s="104">
        <v>0</v>
      </c>
      <c r="J56" s="104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263">
        <v>0</v>
      </c>
    </row>
    <row r="57" spans="1:17" ht="36.75" x14ac:dyDescent="0.3">
      <c r="A57" s="82">
        <v>32141</v>
      </c>
      <c r="B57" s="39" t="s">
        <v>55</v>
      </c>
      <c r="C57" s="111">
        <v>0</v>
      </c>
      <c r="D57" s="59">
        <v>0</v>
      </c>
      <c r="E57" s="59">
        <v>0</v>
      </c>
      <c r="F57" s="63">
        <v>0</v>
      </c>
      <c r="G57" s="63">
        <v>0</v>
      </c>
      <c r="H57" s="105">
        <v>0</v>
      </c>
      <c r="I57" s="105">
        <v>0</v>
      </c>
      <c r="J57" s="105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254">
        <v>0</v>
      </c>
    </row>
    <row r="58" spans="1:17" ht="19.5" thickBot="1" x14ac:dyDescent="0.35">
      <c r="A58" s="80">
        <v>32149</v>
      </c>
      <c r="B58" s="195" t="s">
        <v>78</v>
      </c>
      <c r="C58" s="109">
        <v>0</v>
      </c>
      <c r="D58" s="196">
        <v>0</v>
      </c>
      <c r="E58" s="196">
        <v>0</v>
      </c>
      <c r="F58" s="64">
        <v>0</v>
      </c>
      <c r="G58" s="64">
        <v>0</v>
      </c>
      <c r="H58" s="107">
        <v>0</v>
      </c>
      <c r="I58" s="107">
        <v>0</v>
      </c>
      <c r="J58" s="107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255">
        <v>0</v>
      </c>
    </row>
    <row r="59" spans="1:17" ht="37.5" thickBot="1" x14ac:dyDescent="0.35">
      <c r="A59" s="65">
        <v>322</v>
      </c>
      <c r="B59" s="194" t="s">
        <v>3</v>
      </c>
      <c r="C59" s="161">
        <v>52880</v>
      </c>
      <c r="D59" s="185">
        <v>8200</v>
      </c>
      <c r="E59" s="185">
        <v>0</v>
      </c>
      <c r="F59" s="103">
        <f>F70</f>
        <v>32500</v>
      </c>
      <c r="G59" s="67">
        <v>0</v>
      </c>
      <c r="H59" s="162">
        <f>H60+H67+H70+H76+H81+H84</f>
        <v>9450</v>
      </c>
      <c r="I59" s="162">
        <v>0</v>
      </c>
      <c r="J59" s="162">
        <f>J70</f>
        <v>2500</v>
      </c>
      <c r="K59" s="67">
        <v>0</v>
      </c>
      <c r="L59" s="67">
        <v>0</v>
      </c>
      <c r="M59" s="67">
        <f>M67</f>
        <v>11.5</v>
      </c>
      <c r="N59" s="67">
        <v>0</v>
      </c>
      <c r="O59" s="67">
        <v>0</v>
      </c>
      <c r="P59" s="67">
        <v>0</v>
      </c>
      <c r="Q59" s="252">
        <f>Q67</f>
        <v>218.5</v>
      </c>
    </row>
    <row r="60" spans="1:17" x14ac:dyDescent="0.3">
      <c r="A60" s="187">
        <v>3221</v>
      </c>
      <c r="B60" s="188" t="s">
        <v>31</v>
      </c>
      <c r="C60" s="189">
        <v>6400</v>
      </c>
      <c r="D60" s="190">
        <v>2000</v>
      </c>
      <c r="E60" s="190">
        <v>0</v>
      </c>
      <c r="F60" s="197">
        <v>0</v>
      </c>
      <c r="G60" s="198">
        <v>0</v>
      </c>
      <c r="H60" s="193">
        <f>H62+H63+H64+H65+H66</f>
        <v>4400</v>
      </c>
      <c r="I60" s="193">
        <v>0</v>
      </c>
      <c r="J60" s="193">
        <v>0</v>
      </c>
      <c r="K60" s="198">
        <v>0</v>
      </c>
      <c r="L60" s="198">
        <v>0</v>
      </c>
      <c r="M60" s="198">
        <v>0</v>
      </c>
      <c r="N60" s="198">
        <v>0</v>
      </c>
      <c r="O60" s="198">
        <v>0</v>
      </c>
      <c r="P60" s="198">
        <v>0</v>
      </c>
      <c r="Q60" s="264">
        <v>0</v>
      </c>
    </row>
    <row r="61" spans="1:17" x14ac:dyDescent="0.3">
      <c r="A61" s="82">
        <v>32211</v>
      </c>
      <c r="B61" s="39" t="s">
        <v>31</v>
      </c>
      <c r="C61" s="111">
        <v>2000</v>
      </c>
      <c r="D61" s="59">
        <v>2000</v>
      </c>
      <c r="E61" s="59">
        <v>0</v>
      </c>
      <c r="F61" s="63">
        <v>0</v>
      </c>
      <c r="G61" s="63">
        <v>0</v>
      </c>
      <c r="H61" s="105">
        <v>0</v>
      </c>
      <c r="I61" s="105">
        <v>0</v>
      </c>
      <c r="J61" s="105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  <c r="Q61" s="254">
        <v>0</v>
      </c>
    </row>
    <row r="62" spans="1:17" x14ac:dyDescent="0.3">
      <c r="A62" s="82">
        <v>32212</v>
      </c>
      <c r="B62" s="39" t="s">
        <v>79</v>
      </c>
      <c r="C62" s="111">
        <v>500</v>
      </c>
      <c r="D62" s="59">
        <v>0</v>
      </c>
      <c r="E62" s="59">
        <v>0</v>
      </c>
      <c r="F62" s="63">
        <v>0</v>
      </c>
      <c r="G62" s="63">
        <v>0</v>
      </c>
      <c r="H62" s="105">
        <v>500</v>
      </c>
      <c r="I62" s="105">
        <v>0</v>
      </c>
      <c r="J62" s="105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254">
        <v>0</v>
      </c>
    </row>
    <row r="63" spans="1:17" x14ac:dyDescent="0.3">
      <c r="A63" s="82">
        <v>32213</v>
      </c>
      <c r="B63" s="39" t="s">
        <v>80</v>
      </c>
      <c r="C63" s="111">
        <v>600</v>
      </c>
      <c r="D63" s="59">
        <v>0</v>
      </c>
      <c r="E63" s="59">
        <v>0</v>
      </c>
      <c r="F63" s="63">
        <v>0</v>
      </c>
      <c r="G63" s="63">
        <v>0</v>
      </c>
      <c r="H63" s="105">
        <v>600</v>
      </c>
      <c r="I63" s="105">
        <v>0</v>
      </c>
      <c r="J63" s="105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>
        <v>0</v>
      </c>
      <c r="Q63" s="254">
        <v>0</v>
      </c>
    </row>
    <row r="64" spans="1:17" ht="36.75" x14ac:dyDescent="0.3">
      <c r="A64" s="82">
        <v>32214</v>
      </c>
      <c r="B64" s="39" t="s">
        <v>81</v>
      </c>
      <c r="C64" s="111">
        <v>500</v>
      </c>
      <c r="D64" s="59">
        <v>0</v>
      </c>
      <c r="E64" s="59">
        <v>0</v>
      </c>
      <c r="F64" s="63">
        <v>0</v>
      </c>
      <c r="G64" s="63">
        <v>0</v>
      </c>
      <c r="H64" s="105">
        <v>500</v>
      </c>
      <c r="I64" s="105">
        <v>0</v>
      </c>
      <c r="J64" s="105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254">
        <v>0</v>
      </c>
    </row>
    <row r="65" spans="1:17" x14ac:dyDescent="0.3">
      <c r="A65" s="82">
        <v>32216</v>
      </c>
      <c r="B65" s="39" t="s">
        <v>82</v>
      </c>
      <c r="C65" s="111">
        <v>1300</v>
      </c>
      <c r="D65" s="59">
        <v>0</v>
      </c>
      <c r="E65" s="59">
        <v>0</v>
      </c>
      <c r="F65" s="63">
        <v>0</v>
      </c>
      <c r="G65" s="63">
        <v>0</v>
      </c>
      <c r="H65" s="105">
        <v>1300</v>
      </c>
      <c r="I65" s="105">
        <v>0</v>
      </c>
      <c r="J65" s="105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254">
        <v>0</v>
      </c>
    </row>
    <row r="66" spans="1:17" ht="36.75" x14ac:dyDescent="0.3">
      <c r="A66" s="82">
        <v>32219</v>
      </c>
      <c r="B66" s="39" t="s">
        <v>83</v>
      </c>
      <c r="C66" s="111">
        <v>1500</v>
      </c>
      <c r="D66" s="59">
        <v>0</v>
      </c>
      <c r="E66" s="59">
        <v>0</v>
      </c>
      <c r="F66" s="63">
        <v>0</v>
      </c>
      <c r="G66" s="63">
        <v>0</v>
      </c>
      <c r="H66" s="105">
        <v>1500</v>
      </c>
      <c r="I66" s="105">
        <v>0</v>
      </c>
      <c r="J66" s="105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254">
        <v>0</v>
      </c>
    </row>
    <row r="67" spans="1:17" x14ac:dyDescent="0.3">
      <c r="A67" s="81">
        <v>3222</v>
      </c>
      <c r="B67" s="37" t="s">
        <v>64</v>
      </c>
      <c r="C67" s="110">
        <v>330</v>
      </c>
      <c r="D67" s="97">
        <v>0</v>
      </c>
      <c r="E67" s="97">
        <v>0</v>
      </c>
      <c r="F67" s="100">
        <v>0</v>
      </c>
      <c r="G67" s="60">
        <v>0</v>
      </c>
      <c r="H67" s="104">
        <f>H68</f>
        <v>100</v>
      </c>
      <c r="I67" s="104">
        <v>0</v>
      </c>
      <c r="J67" s="104">
        <v>0</v>
      </c>
      <c r="K67" s="60">
        <v>0</v>
      </c>
      <c r="L67" s="60">
        <v>0</v>
      </c>
      <c r="M67" s="60">
        <f>M69</f>
        <v>11.5</v>
      </c>
      <c r="N67" s="60">
        <v>0</v>
      </c>
      <c r="O67" s="60">
        <v>0</v>
      </c>
      <c r="P67" s="60">
        <v>0</v>
      </c>
      <c r="Q67" s="263">
        <f>Q69</f>
        <v>218.5</v>
      </c>
    </row>
    <row r="68" spans="1:17" x14ac:dyDescent="0.3">
      <c r="A68" s="83">
        <v>32222</v>
      </c>
      <c r="B68" s="41" t="s">
        <v>234</v>
      </c>
      <c r="C68" s="168">
        <v>100</v>
      </c>
      <c r="D68" s="221">
        <v>0</v>
      </c>
      <c r="E68" s="221">
        <v>0</v>
      </c>
      <c r="F68" s="220">
        <v>0</v>
      </c>
      <c r="G68" s="62">
        <v>0</v>
      </c>
      <c r="H68" s="219">
        <v>100</v>
      </c>
      <c r="I68" s="219">
        <v>0</v>
      </c>
      <c r="J68" s="219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265">
        <v>0</v>
      </c>
    </row>
    <row r="69" spans="1:17" x14ac:dyDescent="0.3">
      <c r="A69" s="83">
        <v>32224</v>
      </c>
      <c r="B69" s="41" t="s">
        <v>192</v>
      </c>
      <c r="C69" s="168">
        <v>230</v>
      </c>
      <c r="D69" s="221">
        <v>0</v>
      </c>
      <c r="E69" s="221">
        <v>0</v>
      </c>
      <c r="F69" s="220">
        <v>0</v>
      </c>
      <c r="G69" s="62">
        <v>0</v>
      </c>
      <c r="H69" s="219">
        <v>0</v>
      </c>
      <c r="I69" s="219">
        <v>0</v>
      </c>
      <c r="J69" s="219">
        <v>0</v>
      </c>
      <c r="K69" s="62">
        <v>0</v>
      </c>
      <c r="L69" s="62">
        <v>0</v>
      </c>
      <c r="M69" s="62">
        <v>11.5</v>
      </c>
      <c r="N69" s="62">
        <v>0</v>
      </c>
      <c r="O69" s="62">
        <v>0</v>
      </c>
      <c r="P69" s="62">
        <v>0</v>
      </c>
      <c r="Q69" s="265">
        <v>218.5</v>
      </c>
    </row>
    <row r="70" spans="1:17" x14ac:dyDescent="0.3">
      <c r="A70" s="81">
        <v>3223</v>
      </c>
      <c r="B70" s="37" t="s">
        <v>32</v>
      </c>
      <c r="C70" s="110">
        <v>41500</v>
      </c>
      <c r="D70" s="97">
        <v>5000</v>
      </c>
      <c r="E70" s="97">
        <v>0</v>
      </c>
      <c r="F70" s="100">
        <f>F71+F73</f>
        <v>32500</v>
      </c>
      <c r="G70" s="60">
        <v>0</v>
      </c>
      <c r="H70" s="104">
        <f>H74</f>
        <v>1500</v>
      </c>
      <c r="I70" s="104">
        <v>0</v>
      </c>
      <c r="J70" s="104">
        <f>J74</f>
        <v>2500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263">
        <v>0</v>
      </c>
    </row>
    <row r="71" spans="1:17" x14ac:dyDescent="0.3">
      <c r="A71" s="82">
        <v>32231</v>
      </c>
      <c r="B71" s="39" t="s">
        <v>32</v>
      </c>
      <c r="C71" s="111">
        <v>9000</v>
      </c>
      <c r="D71" s="59">
        <v>0</v>
      </c>
      <c r="E71" s="59">
        <v>0</v>
      </c>
      <c r="F71" s="63">
        <v>9000</v>
      </c>
      <c r="G71" s="63">
        <v>0</v>
      </c>
      <c r="H71" s="105">
        <v>0</v>
      </c>
      <c r="I71" s="105">
        <v>0</v>
      </c>
      <c r="J71" s="105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254">
        <v>0</v>
      </c>
    </row>
    <row r="72" spans="1:17" x14ac:dyDescent="0.3">
      <c r="A72" s="82">
        <v>32232</v>
      </c>
      <c r="B72" s="39" t="s">
        <v>84</v>
      </c>
      <c r="C72" s="111">
        <v>0</v>
      </c>
      <c r="D72" s="59">
        <v>0</v>
      </c>
      <c r="E72" s="59">
        <v>0</v>
      </c>
      <c r="F72" s="63">
        <v>0</v>
      </c>
      <c r="G72" s="63">
        <v>0</v>
      </c>
      <c r="H72" s="105">
        <v>0</v>
      </c>
      <c r="I72" s="105">
        <v>0</v>
      </c>
      <c r="J72" s="105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254">
        <v>0</v>
      </c>
    </row>
    <row r="73" spans="1:17" x14ac:dyDescent="0.3">
      <c r="A73" s="82">
        <v>32233</v>
      </c>
      <c r="B73" s="39" t="s">
        <v>85</v>
      </c>
      <c r="C73" s="111">
        <v>28500</v>
      </c>
      <c r="D73" s="59">
        <v>5000</v>
      </c>
      <c r="E73" s="59">
        <v>0</v>
      </c>
      <c r="F73" s="63">
        <v>23500</v>
      </c>
      <c r="G73" s="63">
        <v>0</v>
      </c>
      <c r="H73" s="105">
        <v>0</v>
      </c>
      <c r="I73" s="105">
        <v>0</v>
      </c>
      <c r="J73" s="105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254">
        <v>0</v>
      </c>
    </row>
    <row r="74" spans="1:17" x14ac:dyDescent="0.3">
      <c r="A74" s="82">
        <v>32234</v>
      </c>
      <c r="B74" s="39" t="s">
        <v>86</v>
      </c>
      <c r="C74" s="111">
        <v>4000</v>
      </c>
      <c r="D74" s="59">
        <v>0</v>
      </c>
      <c r="E74" s="59">
        <v>0</v>
      </c>
      <c r="F74" s="63">
        <v>0</v>
      </c>
      <c r="G74" s="63">
        <v>0</v>
      </c>
      <c r="H74" s="105">
        <v>1500</v>
      </c>
      <c r="I74" s="105">
        <v>0</v>
      </c>
      <c r="J74" s="105">
        <v>2500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254">
        <v>0</v>
      </c>
    </row>
    <row r="75" spans="1:17" ht="36.75" x14ac:dyDescent="0.3">
      <c r="A75" s="82">
        <v>32239</v>
      </c>
      <c r="B75" s="39" t="s">
        <v>87</v>
      </c>
      <c r="C75" s="111">
        <v>0</v>
      </c>
      <c r="D75" s="59">
        <v>0</v>
      </c>
      <c r="E75" s="59">
        <v>0</v>
      </c>
      <c r="F75" s="63">
        <v>0</v>
      </c>
      <c r="G75" s="63">
        <v>0</v>
      </c>
      <c r="H75" s="105">
        <v>0</v>
      </c>
      <c r="I75" s="105">
        <v>0</v>
      </c>
      <c r="J75" s="105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254">
        <v>0</v>
      </c>
    </row>
    <row r="76" spans="1:17" x14ac:dyDescent="0.3">
      <c r="A76" s="81">
        <v>3224</v>
      </c>
      <c r="B76" s="37" t="s">
        <v>33</v>
      </c>
      <c r="C76" s="110">
        <v>2900</v>
      </c>
      <c r="D76" s="97">
        <v>1200</v>
      </c>
      <c r="E76" s="97">
        <v>0</v>
      </c>
      <c r="F76" s="100">
        <v>0</v>
      </c>
      <c r="G76" s="60">
        <v>0</v>
      </c>
      <c r="H76" s="104">
        <f>H77+H78+H79+H80</f>
        <v>1700</v>
      </c>
      <c r="I76" s="104">
        <v>0</v>
      </c>
      <c r="J76" s="104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263">
        <v>0</v>
      </c>
    </row>
    <row r="77" spans="1:17" ht="36.75" x14ac:dyDescent="0.3">
      <c r="A77" s="83">
        <v>32241</v>
      </c>
      <c r="B77" s="41" t="s">
        <v>90</v>
      </c>
      <c r="C77" s="111">
        <v>1400</v>
      </c>
      <c r="D77" s="98">
        <v>600</v>
      </c>
      <c r="E77" s="98">
        <v>0</v>
      </c>
      <c r="F77" s="101">
        <v>0</v>
      </c>
      <c r="G77" s="62">
        <v>0</v>
      </c>
      <c r="H77" s="105">
        <v>800</v>
      </c>
      <c r="I77" s="105">
        <v>0</v>
      </c>
      <c r="J77" s="105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265">
        <v>0</v>
      </c>
    </row>
    <row r="78" spans="1:17" ht="36.75" x14ac:dyDescent="0.3">
      <c r="A78" s="83">
        <v>32242</v>
      </c>
      <c r="B78" s="41" t="s">
        <v>151</v>
      </c>
      <c r="C78" s="111">
        <v>400</v>
      </c>
      <c r="D78" s="98">
        <v>200</v>
      </c>
      <c r="E78" s="98">
        <v>0</v>
      </c>
      <c r="F78" s="101">
        <v>0</v>
      </c>
      <c r="G78" s="62">
        <v>0</v>
      </c>
      <c r="H78" s="105">
        <v>200</v>
      </c>
      <c r="I78" s="105">
        <v>0</v>
      </c>
      <c r="J78" s="105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265">
        <v>0</v>
      </c>
    </row>
    <row r="79" spans="1:17" ht="36.75" x14ac:dyDescent="0.3">
      <c r="A79" s="83">
        <v>32243</v>
      </c>
      <c r="B79" s="41" t="s">
        <v>170</v>
      </c>
      <c r="C79" s="111">
        <v>200</v>
      </c>
      <c r="D79" s="98">
        <v>0</v>
      </c>
      <c r="E79" s="98">
        <v>0</v>
      </c>
      <c r="F79" s="101">
        <v>0</v>
      </c>
      <c r="G79" s="62">
        <v>0</v>
      </c>
      <c r="H79" s="105">
        <v>200</v>
      </c>
      <c r="I79" s="105">
        <v>0</v>
      </c>
      <c r="J79" s="105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265">
        <v>0</v>
      </c>
    </row>
    <row r="80" spans="1:17" ht="36.75" x14ac:dyDescent="0.3">
      <c r="A80" s="83">
        <v>32244</v>
      </c>
      <c r="B80" s="41" t="s">
        <v>91</v>
      </c>
      <c r="C80" s="111">
        <v>900</v>
      </c>
      <c r="D80" s="98">
        <v>400</v>
      </c>
      <c r="E80" s="98">
        <v>0</v>
      </c>
      <c r="F80" s="101">
        <v>0</v>
      </c>
      <c r="G80" s="62">
        <v>0</v>
      </c>
      <c r="H80" s="105">
        <v>500</v>
      </c>
      <c r="I80" s="105">
        <v>0</v>
      </c>
      <c r="J80" s="105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265">
        <v>0</v>
      </c>
    </row>
    <row r="81" spans="1:17" x14ac:dyDescent="0.3">
      <c r="A81" s="81">
        <v>3225</v>
      </c>
      <c r="B81" s="37" t="s">
        <v>34</v>
      </c>
      <c r="C81" s="110">
        <v>1500</v>
      </c>
      <c r="D81" s="97">
        <v>0</v>
      </c>
      <c r="E81" s="97">
        <v>0</v>
      </c>
      <c r="F81" s="100">
        <v>0</v>
      </c>
      <c r="G81" s="60">
        <v>0</v>
      </c>
      <c r="H81" s="104">
        <f>H82+H83</f>
        <v>1500</v>
      </c>
      <c r="I81" s="104">
        <v>0</v>
      </c>
      <c r="J81" s="104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263">
        <v>0</v>
      </c>
    </row>
    <row r="82" spans="1:17" x14ac:dyDescent="0.3">
      <c r="A82" s="82">
        <v>32251</v>
      </c>
      <c r="B82" s="39" t="s">
        <v>214</v>
      </c>
      <c r="C82" s="111">
        <v>1000</v>
      </c>
      <c r="D82" s="59">
        <v>0</v>
      </c>
      <c r="E82" s="59">
        <v>0</v>
      </c>
      <c r="F82" s="63">
        <v>0</v>
      </c>
      <c r="G82" s="63">
        <v>0</v>
      </c>
      <c r="H82" s="105">
        <v>1000</v>
      </c>
      <c r="I82" s="105">
        <v>0</v>
      </c>
      <c r="J82" s="105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254">
        <v>0</v>
      </c>
    </row>
    <row r="83" spans="1:17" x14ac:dyDescent="0.3">
      <c r="A83" s="82">
        <v>32252</v>
      </c>
      <c r="B83" s="39" t="s">
        <v>215</v>
      </c>
      <c r="C83" s="111">
        <v>500</v>
      </c>
      <c r="D83" s="59">
        <v>0</v>
      </c>
      <c r="E83" s="59">
        <v>0</v>
      </c>
      <c r="F83" s="63">
        <v>0</v>
      </c>
      <c r="G83" s="63">
        <v>0</v>
      </c>
      <c r="H83" s="105">
        <v>500</v>
      </c>
      <c r="I83" s="105">
        <v>0</v>
      </c>
      <c r="J83" s="105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254">
        <v>0</v>
      </c>
    </row>
    <row r="84" spans="1:17" x14ac:dyDescent="0.3">
      <c r="A84" s="81">
        <v>3227</v>
      </c>
      <c r="B84" s="42" t="s">
        <v>56</v>
      </c>
      <c r="C84" s="110">
        <v>250</v>
      </c>
      <c r="D84" s="97">
        <v>0</v>
      </c>
      <c r="E84" s="97">
        <v>0</v>
      </c>
      <c r="F84" s="100">
        <v>0</v>
      </c>
      <c r="G84" s="60">
        <v>0</v>
      </c>
      <c r="H84" s="104">
        <f>H85</f>
        <v>250</v>
      </c>
      <c r="I84" s="104">
        <v>0</v>
      </c>
      <c r="J84" s="104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0</v>
      </c>
      <c r="Q84" s="263">
        <v>0</v>
      </c>
    </row>
    <row r="85" spans="1:17" ht="19.5" thickBot="1" x14ac:dyDescent="0.35">
      <c r="A85" s="84">
        <v>32271</v>
      </c>
      <c r="B85" s="199" t="s">
        <v>56</v>
      </c>
      <c r="C85" s="109">
        <v>250</v>
      </c>
      <c r="D85" s="163">
        <v>0</v>
      </c>
      <c r="E85" s="163">
        <v>0</v>
      </c>
      <c r="F85" s="99">
        <v>0</v>
      </c>
      <c r="G85" s="61">
        <v>0</v>
      </c>
      <c r="H85" s="107">
        <v>250</v>
      </c>
      <c r="I85" s="107">
        <v>0</v>
      </c>
      <c r="J85" s="107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266">
        <v>0</v>
      </c>
    </row>
    <row r="86" spans="1:17" ht="19.5" thickBot="1" x14ac:dyDescent="0.35">
      <c r="A86" s="65">
        <v>323</v>
      </c>
      <c r="B86" s="66" t="s">
        <v>4</v>
      </c>
      <c r="C86" s="161">
        <v>108100</v>
      </c>
      <c r="D86" s="185">
        <v>31800</v>
      </c>
      <c r="E86" s="185">
        <v>0</v>
      </c>
      <c r="F86" s="201">
        <f>F103+F109</f>
        <v>16600</v>
      </c>
      <c r="G86" s="202">
        <f>G98</f>
        <v>2500</v>
      </c>
      <c r="H86" s="162">
        <f>H87+H93+H98+H103+H109+H115+H118+H128</f>
        <v>39000</v>
      </c>
      <c r="I86" s="162">
        <v>3100</v>
      </c>
      <c r="J86" s="162">
        <f>J93</f>
        <v>500</v>
      </c>
      <c r="K86" s="202">
        <v>0</v>
      </c>
      <c r="L86" s="95">
        <f>L118</f>
        <v>12000</v>
      </c>
      <c r="M86" s="202">
        <v>0</v>
      </c>
      <c r="N86" s="202">
        <f>N93+N98+N128</f>
        <v>2600</v>
      </c>
      <c r="O86" s="202">
        <v>0</v>
      </c>
      <c r="P86" s="202">
        <v>0</v>
      </c>
      <c r="Q86" s="267">
        <v>0</v>
      </c>
    </row>
    <row r="87" spans="1:17" x14ac:dyDescent="0.3">
      <c r="A87" s="187">
        <v>3231</v>
      </c>
      <c r="B87" s="200" t="s">
        <v>35</v>
      </c>
      <c r="C87" s="189">
        <v>6900</v>
      </c>
      <c r="D87" s="190">
        <v>3000</v>
      </c>
      <c r="E87" s="190">
        <v>0</v>
      </c>
      <c r="F87" s="197">
        <v>0</v>
      </c>
      <c r="G87" s="198">
        <v>0</v>
      </c>
      <c r="H87" s="193">
        <f>H88+H90+H91+H92</f>
        <v>3900</v>
      </c>
      <c r="I87" s="193">
        <v>0</v>
      </c>
      <c r="J87" s="193">
        <v>0</v>
      </c>
      <c r="K87" s="198">
        <v>0</v>
      </c>
      <c r="L87" s="198">
        <v>0</v>
      </c>
      <c r="M87" s="198">
        <v>0</v>
      </c>
      <c r="N87" s="198">
        <v>0</v>
      </c>
      <c r="O87" s="198">
        <v>0</v>
      </c>
      <c r="P87" s="198">
        <v>0</v>
      </c>
      <c r="Q87" s="264">
        <v>0</v>
      </c>
    </row>
    <row r="88" spans="1:17" x14ac:dyDescent="0.3">
      <c r="A88" s="82">
        <v>32311</v>
      </c>
      <c r="B88" s="38" t="s">
        <v>88</v>
      </c>
      <c r="C88" s="111">
        <v>1600</v>
      </c>
      <c r="D88" s="59">
        <v>1000</v>
      </c>
      <c r="E88" s="59">
        <v>0</v>
      </c>
      <c r="F88" s="63">
        <v>0</v>
      </c>
      <c r="G88" s="63">
        <v>0</v>
      </c>
      <c r="H88" s="105">
        <v>600</v>
      </c>
      <c r="I88" s="105">
        <v>0</v>
      </c>
      <c r="J88" s="105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254">
        <v>0</v>
      </c>
    </row>
    <row r="89" spans="1:17" x14ac:dyDescent="0.3">
      <c r="A89" s="82">
        <v>32312</v>
      </c>
      <c r="B89" s="38" t="s">
        <v>134</v>
      </c>
      <c r="C89" s="111">
        <v>0</v>
      </c>
      <c r="D89" s="59">
        <v>0</v>
      </c>
      <c r="E89" s="59">
        <v>0</v>
      </c>
      <c r="F89" s="63">
        <v>0</v>
      </c>
      <c r="G89" s="63">
        <v>0</v>
      </c>
      <c r="H89" s="105">
        <v>0</v>
      </c>
      <c r="I89" s="105">
        <v>0</v>
      </c>
      <c r="J89" s="105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>
        <v>0</v>
      </c>
      <c r="Q89" s="254">
        <v>0</v>
      </c>
    </row>
    <row r="90" spans="1:17" x14ac:dyDescent="0.3">
      <c r="A90" s="82">
        <v>32313</v>
      </c>
      <c r="B90" s="38" t="s">
        <v>89</v>
      </c>
      <c r="C90" s="111">
        <v>1500</v>
      </c>
      <c r="D90" s="59">
        <v>0</v>
      </c>
      <c r="E90" s="59">
        <v>0</v>
      </c>
      <c r="F90" s="63">
        <v>0</v>
      </c>
      <c r="G90" s="63">
        <v>0</v>
      </c>
      <c r="H90" s="105">
        <v>1500</v>
      </c>
      <c r="I90" s="105">
        <v>0</v>
      </c>
      <c r="J90" s="105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254">
        <v>0</v>
      </c>
    </row>
    <row r="91" spans="1:17" x14ac:dyDescent="0.3">
      <c r="A91" s="82">
        <v>32314</v>
      </c>
      <c r="B91" s="38" t="s">
        <v>133</v>
      </c>
      <c r="C91" s="111">
        <v>800</v>
      </c>
      <c r="D91" s="59">
        <v>0</v>
      </c>
      <c r="E91" s="59">
        <v>0</v>
      </c>
      <c r="F91" s="63">
        <v>0</v>
      </c>
      <c r="G91" s="63">
        <v>0</v>
      </c>
      <c r="H91" s="105">
        <v>800</v>
      </c>
      <c r="I91" s="105">
        <v>0</v>
      </c>
      <c r="J91" s="105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254">
        <v>0</v>
      </c>
    </row>
    <row r="92" spans="1:17" x14ac:dyDescent="0.3">
      <c r="A92" s="82">
        <v>32319</v>
      </c>
      <c r="B92" s="38" t="s">
        <v>132</v>
      </c>
      <c r="C92" s="111">
        <v>3000</v>
      </c>
      <c r="D92" s="59">
        <v>2000</v>
      </c>
      <c r="E92" s="59">
        <v>0</v>
      </c>
      <c r="F92" s="63">
        <v>0</v>
      </c>
      <c r="G92" s="63">
        <v>0</v>
      </c>
      <c r="H92" s="105">
        <v>1000</v>
      </c>
      <c r="I92" s="105">
        <v>0</v>
      </c>
      <c r="J92" s="105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254">
        <v>0</v>
      </c>
    </row>
    <row r="93" spans="1:17" x14ac:dyDescent="0.3">
      <c r="A93" s="81">
        <v>3232</v>
      </c>
      <c r="B93" s="36" t="s">
        <v>36</v>
      </c>
      <c r="C93" s="110">
        <v>10200</v>
      </c>
      <c r="D93" s="97">
        <v>3000</v>
      </c>
      <c r="E93" s="97">
        <v>0</v>
      </c>
      <c r="F93" s="100">
        <v>0</v>
      </c>
      <c r="G93" s="60">
        <v>0</v>
      </c>
      <c r="H93" s="104">
        <f>H94+H95+H96+H97</f>
        <v>6600</v>
      </c>
      <c r="I93" s="104">
        <v>100</v>
      </c>
      <c r="J93" s="104">
        <f>J96</f>
        <v>500</v>
      </c>
      <c r="K93" s="60">
        <v>0</v>
      </c>
      <c r="L93" s="60">
        <v>0</v>
      </c>
      <c r="M93" s="60">
        <v>0</v>
      </c>
      <c r="N93" s="60">
        <f>N95</f>
        <v>0</v>
      </c>
      <c r="O93" s="60">
        <v>0</v>
      </c>
      <c r="P93" s="60">
        <v>0</v>
      </c>
      <c r="Q93" s="263">
        <v>0</v>
      </c>
    </row>
    <row r="94" spans="1:17" x14ac:dyDescent="0.3">
      <c r="A94" s="83">
        <v>32321</v>
      </c>
      <c r="B94" s="40" t="s">
        <v>94</v>
      </c>
      <c r="C94" s="111">
        <v>1500</v>
      </c>
      <c r="D94" s="98">
        <v>0</v>
      </c>
      <c r="E94" s="98">
        <v>0</v>
      </c>
      <c r="F94" s="101">
        <v>0</v>
      </c>
      <c r="G94" s="62">
        <v>0</v>
      </c>
      <c r="H94" s="105">
        <v>1500</v>
      </c>
      <c r="I94" s="105">
        <v>0</v>
      </c>
      <c r="J94" s="105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265">
        <v>0</v>
      </c>
    </row>
    <row r="95" spans="1:17" x14ac:dyDescent="0.3">
      <c r="A95" s="83">
        <v>32322</v>
      </c>
      <c r="B95" s="40" t="s">
        <v>95</v>
      </c>
      <c r="C95" s="111">
        <v>5500</v>
      </c>
      <c r="D95" s="98">
        <v>3000</v>
      </c>
      <c r="E95" s="98">
        <v>0</v>
      </c>
      <c r="F95" s="101">
        <v>0</v>
      </c>
      <c r="G95" s="62">
        <v>0</v>
      </c>
      <c r="H95" s="105">
        <v>2500</v>
      </c>
      <c r="I95" s="105">
        <v>0</v>
      </c>
      <c r="J95" s="105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265">
        <v>0</v>
      </c>
    </row>
    <row r="96" spans="1:17" x14ac:dyDescent="0.3">
      <c r="A96" s="83">
        <v>32323</v>
      </c>
      <c r="B96" s="40" t="s">
        <v>96</v>
      </c>
      <c r="C96" s="111">
        <v>1200</v>
      </c>
      <c r="D96" s="62">
        <v>0</v>
      </c>
      <c r="E96" s="62">
        <v>0</v>
      </c>
      <c r="F96" s="101">
        <v>0</v>
      </c>
      <c r="G96" s="62">
        <v>0</v>
      </c>
      <c r="H96" s="105">
        <v>600</v>
      </c>
      <c r="I96" s="105">
        <v>100</v>
      </c>
      <c r="J96" s="105">
        <v>500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265">
        <v>0</v>
      </c>
    </row>
    <row r="97" spans="1:17" x14ac:dyDescent="0.3">
      <c r="A97" s="83">
        <v>32329</v>
      </c>
      <c r="B97" s="40" t="s">
        <v>137</v>
      </c>
      <c r="C97" s="111">
        <v>2000</v>
      </c>
      <c r="D97" s="62">
        <v>0</v>
      </c>
      <c r="E97" s="62">
        <v>0</v>
      </c>
      <c r="F97" s="101">
        <v>0</v>
      </c>
      <c r="G97" s="62">
        <v>0</v>
      </c>
      <c r="H97" s="105">
        <v>2000</v>
      </c>
      <c r="I97" s="105">
        <v>0</v>
      </c>
      <c r="J97" s="105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265">
        <v>0</v>
      </c>
    </row>
    <row r="98" spans="1:17" x14ac:dyDescent="0.3">
      <c r="A98" s="81">
        <v>3233</v>
      </c>
      <c r="B98" s="36" t="s">
        <v>37</v>
      </c>
      <c r="C98" s="110">
        <v>20600</v>
      </c>
      <c r="D98" s="60">
        <v>8000</v>
      </c>
      <c r="E98" s="60">
        <v>0</v>
      </c>
      <c r="F98" s="100">
        <v>0</v>
      </c>
      <c r="G98" s="60">
        <f>G99</f>
        <v>2500</v>
      </c>
      <c r="H98" s="104">
        <f>H99+H100+H101+H102</f>
        <v>7500</v>
      </c>
      <c r="I98" s="104">
        <v>0</v>
      </c>
      <c r="J98" s="104">
        <v>0</v>
      </c>
      <c r="K98" s="60">
        <v>0</v>
      </c>
      <c r="L98" s="60">
        <v>0</v>
      </c>
      <c r="M98" s="60">
        <v>0</v>
      </c>
      <c r="N98" s="60">
        <f>N99</f>
        <v>2600</v>
      </c>
      <c r="O98" s="60">
        <v>0</v>
      </c>
      <c r="P98" s="60">
        <v>0</v>
      </c>
      <c r="Q98" s="263">
        <v>0</v>
      </c>
    </row>
    <row r="99" spans="1:17" x14ac:dyDescent="0.3">
      <c r="A99" s="83">
        <v>32331</v>
      </c>
      <c r="B99" s="40" t="s">
        <v>148</v>
      </c>
      <c r="C99" s="111">
        <v>14100</v>
      </c>
      <c r="D99" s="62">
        <v>5000</v>
      </c>
      <c r="E99" s="62">
        <v>0</v>
      </c>
      <c r="F99" s="101">
        <v>0</v>
      </c>
      <c r="G99" s="62">
        <v>2500</v>
      </c>
      <c r="H99" s="106">
        <v>4000</v>
      </c>
      <c r="I99" s="106">
        <v>0</v>
      </c>
      <c r="J99" s="106">
        <v>0</v>
      </c>
      <c r="K99" s="62">
        <v>0</v>
      </c>
      <c r="L99" s="62">
        <v>0</v>
      </c>
      <c r="M99" s="62">
        <v>0</v>
      </c>
      <c r="N99" s="62">
        <v>2600</v>
      </c>
      <c r="O99" s="62">
        <v>0</v>
      </c>
      <c r="P99" s="62">
        <v>0</v>
      </c>
      <c r="Q99" s="265">
        <v>0</v>
      </c>
    </row>
    <row r="100" spans="1:17" x14ac:dyDescent="0.3">
      <c r="A100" s="82">
        <v>32332</v>
      </c>
      <c r="B100" s="38" t="s">
        <v>92</v>
      </c>
      <c r="C100" s="111">
        <v>1000</v>
      </c>
      <c r="D100" s="63">
        <v>0</v>
      </c>
      <c r="E100" s="63">
        <v>0</v>
      </c>
      <c r="F100" s="63">
        <v>0</v>
      </c>
      <c r="G100" s="63">
        <v>0</v>
      </c>
      <c r="H100" s="105">
        <v>1000</v>
      </c>
      <c r="I100" s="105">
        <v>0</v>
      </c>
      <c r="J100" s="105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254">
        <v>0</v>
      </c>
    </row>
    <row r="101" spans="1:17" x14ac:dyDescent="0.3">
      <c r="A101" s="82">
        <v>32334</v>
      </c>
      <c r="B101" s="38" t="s">
        <v>149</v>
      </c>
      <c r="C101" s="111">
        <v>3500</v>
      </c>
      <c r="D101" s="63">
        <v>1500</v>
      </c>
      <c r="E101" s="63">
        <v>0</v>
      </c>
      <c r="F101" s="63">
        <v>0</v>
      </c>
      <c r="G101" s="63">
        <v>0</v>
      </c>
      <c r="H101" s="105">
        <v>2000</v>
      </c>
      <c r="I101" s="105">
        <v>0</v>
      </c>
      <c r="J101" s="105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254">
        <v>0</v>
      </c>
    </row>
    <row r="102" spans="1:17" x14ac:dyDescent="0.3">
      <c r="A102" s="82">
        <v>32339</v>
      </c>
      <c r="B102" s="38" t="s">
        <v>93</v>
      </c>
      <c r="C102" s="111">
        <v>2000</v>
      </c>
      <c r="D102" s="63">
        <v>1500</v>
      </c>
      <c r="E102" s="63">
        <v>0</v>
      </c>
      <c r="F102" s="63">
        <v>0</v>
      </c>
      <c r="G102" s="63">
        <v>0</v>
      </c>
      <c r="H102" s="105">
        <v>500</v>
      </c>
      <c r="I102" s="105">
        <v>0</v>
      </c>
      <c r="J102" s="105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254">
        <v>0</v>
      </c>
    </row>
    <row r="103" spans="1:17" x14ac:dyDescent="0.3">
      <c r="A103" s="81">
        <v>3234</v>
      </c>
      <c r="B103" s="36" t="s">
        <v>38</v>
      </c>
      <c r="C103" s="110">
        <v>8400</v>
      </c>
      <c r="D103" s="60">
        <v>0</v>
      </c>
      <c r="E103" s="60">
        <v>0</v>
      </c>
      <c r="F103" s="100">
        <f>F104+F108</f>
        <v>7000</v>
      </c>
      <c r="G103" s="60">
        <v>0</v>
      </c>
      <c r="H103" s="104">
        <f>H105+H106</f>
        <v>1400</v>
      </c>
      <c r="I103" s="104">
        <v>0</v>
      </c>
      <c r="J103" s="104">
        <v>0</v>
      </c>
      <c r="K103" s="60">
        <v>0</v>
      </c>
      <c r="L103" s="60">
        <v>0</v>
      </c>
      <c r="M103" s="60">
        <v>0</v>
      </c>
      <c r="N103" s="60">
        <v>0</v>
      </c>
      <c r="O103" s="60">
        <v>0</v>
      </c>
      <c r="P103" s="60">
        <v>0</v>
      </c>
      <c r="Q103" s="263">
        <v>0</v>
      </c>
    </row>
    <row r="104" spans="1:17" x14ac:dyDescent="0.3">
      <c r="A104" s="83">
        <v>32341</v>
      </c>
      <c r="B104" s="40" t="s">
        <v>97</v>
      </c>
      <c r="C104" s="111">
        <v>1500</v>
      </c>
      <c r="D104" s="62">
        <v>0</v>
      </c>
      <c r="E104" s="62">
        <v>0</v>
      </c>
      <c r="F104" s="101">
        <v>1500</v>
      </c>
      <c r="G104" s="62">
        <v>0</v>
      </c>
      <c r="H104" s="105">
        <v>0</v>
      </c>
      <c r="I104" s="105">
        <v>0</v>
      </c>
      <c r="J104" s="105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265">
        <v>0</v>
      </c>
    </row>
    <row r="105" spans="1:17" x14ac:dyDescent="0.3">
      <c r="A105" s="83">
        <v>32342</v>
      </c>
      <c r="B105" s="40" t="s">
        <v>98</v>
      </c>
      <c r="C105" s="111">
        <v>1100</v>
      </c>
      <c r="D105" s="62">
        <v>0</v>
      </c>
      <c r="E105" s="62">
        <v>0</v>
      </c>
      <c r="F105" s="101">
        <v>0</v>
      </c>
      <c r="G105" s="62">
        <v>0</v>
      </c>
      <c r="H105" s="105">
        <v>1100</v>
      </c>
      <c r="I105" s="105">
        <v>0</v>
      </c>
      <c r="J105" s="105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265">
        <v>0</v>
      </c>
    </row>
    <row r="106" spans="1:17" x14ac:dyDescent="0.3">
      <c r="A106" s="83">
        <v>32343</v>
      </c>
      <c r="B106" s="40" t="s">
        <v>99</v>
      </c>
      <c r="C106" s="111">
        <v>300</v>
      </c>
      <c r="D106" s="62">
        <v>0</v>
      </c>
      <c r="E106" s="62">
        <v>0</v>
      </c>
      <c r="F106" s="101">
        <v>0</v>
      </c>
      <c r="G106" s="62">
        <v>0</v>
      </c>
      <c r="H106" s="105">
        <v>300</v>
      </c>
      <c r="I106" s="105">
        <v>0</v>
      </c>
      <c r="J106" s="105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265">
        <v>0</v>
      </c>
    </row>
    <row r="107" spans="1:17" x14ac:dyDescent="0.3">
      <c r="A107" s="83">
        <v>32344</v>
      </c>
      <c r="B107" s="40" t="s">
        <v>100</v>
      </c>
      <c r="C107" s="111">
        <v>0</v>
      </c>
      <c r="D107" s="62">
        <v>0</v>
      </c>
      <c r="E107" s="62">
        <v>0</v>
      </c>
      <c r="F107" s="101">
        <v>0</v>
      </c>
      <c r="G107" s="62">
        <v>0</v>
      </c>
      <c r="H107" s="105">
        <v>0</v>
      </c>
      <c r="I107" s="105">
        <v>0</v>
      </c>
      <c r="J107" s="105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265">
        <v>0</v>
      </c>
    </row>
    <row r="108" spans="1:17" x14ac:dyDescent="0.3">
      <c r="A108" s="83">
        <v>32349</v>
      </c>
      <c r="B108" s="40" t="s">
        <v>101</v>
      </c>
      <c r="C108" s="111">
        <v>5500</v>
      </c>
      <c r="D108" s="62">
        <v>0</v>
      </c>
      <c r="E108" s="62">
        <v>0</v>
      </c>
      <c r="F108" s="101">
        <v>5500</v>
      </c>
      <c r="G108" s="62">
        <v>0</v>
      </c>
      <c r="H108" s="105">
        <v>0</v>
      </c>
      <c r="I108" s="105">
        <v>0</v>
      </c>
      <c r="J108" s="105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265">
        <v>0</v>
      </c>
    </row>
    <row r="109" spans="1:17" x14ac:dyDescent="0.3">
      <c r="A109" s="81">
        <v>3235</v>
      </c>
      <c r="B109" s="36" t="s">
        <v>59</v>
      </c>
      <c r="C109" s="110">
        <v>16900</v>
      </c>
      <c r="D109" s="60">
        <v>0</v>
      </c>
      <c r="E109" s="60">
        <v>0</v>
      </c>
      <c r="F109" s="100">
        <f>F110</f>
        <v>9600</v>
      </c>
      <c r="G109" s="60">
        <v>0</v>
      </c>
      <c r="H109" s="104">
        <f>H110+H111+H112+H113+H114</f>
        <v>7300</v>
      </c>
      <c r="I109" s="104">
        <v>0</v>
      </c>
      <c r="J109" s="104">
        <v>0</v>
      </c>
      <c r="K109" s="60">
        <v>0</v>
      </c>
      <c r="L109" s="60">
        <v>0</v>
      </c>
      <c r="M109" s="60">
        <v>0</v>
      </c>
      <c r="N109" s="60">
        <v>0</v>
      </c>
      <c r="O109" s="60">
        <v>0</v>
      </c>
      <c r="P109" s="60">
        <v>0</v>
      </c>
      <c r="Q109" s="263">
        <v>0</v>
      </c>
    </row>
    <row r="110" spans="1:17" x14ac:dyDescent="0.3">
      <c r="A110" s="82">
        <v>32352</v>
      </c>
      <c r="B110" s="38" t="s">
        <v>102</v>
      </c>
      <c r="C110" s="111">
        <v>10100</v>
      </c>
      <c r="D110" s="63">
        <v>0</v>
      </c>
      <c r="E110" s="63">
        <v>0</v>
      </c>
      <c r="F110" s="63">
        <v>9600</v>
      </c>
      <c r="G110" s="63">
        <v>0</v>
      </c>
      <c r="H110" s="105">
        <v>500</v>
      </c>
      <c r="I110" s="105">
        <v>0</v>
      </c>
      <c r="J110" s="105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63">
        <v>0</v>
      </c>
      <c r="Q110" s="254">
        <v>0</v>
      </c>
    </row>
    <row r="111" spans="1:17" x14ac:dyDescent="0.3">
      <c r="A111" s="82">
        <v>32353</v>
      </c>
      <c r="B111" s="38" t="s">
        <v>103</v>
      </c>
      <c r="C111" s="111">
        <v>2000</v>
      </c>
      <c r="D111" s="63">
        <v>0</v>
      </c>
      <c r="E111" s="63">
        <v>0</v>
      </c>
      <c r="F111" s="63">
        <v>0</v>
      </c>
      <c r="G111" s="63">
        <v>0</v>
      </c>
      <c r="H111" s="105">
        <v>2000</v>
      </c>
      <c r="I111" s="105">
        <v>0</v>
      </c>
      <c r="J111" s="105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63">
        <v>0</v>
      </c>
      <c r="Q111" s="254">
        <v>0</v>
      </c>
    </row>
    <row r="112" spans="1:17" x14ac:dyDescent="0.3">
      <c r="A112" s="82">
        <v>32354</v>
      </c>
      <c r="B112" s="38" t="s">
        <v>153</v>
      </c>
      <c r="C112" s="111">
        <v>400</v>
      </c>
      <c r="D112" s="63">
        <v>0</v>
      </c>
      <c r="E112" s="63">
        <v>0</v>
      </c>
      <c r="F112" s="63">
        <v>0</v>
      </c>
      <c r="G112" s="63">
        <v>0</v>
      </c>
      <c r="H112" s="105">
        <v>400</v>
      </c>
      <c r="I112" s="105">
        <v>0</v>
      </c>
      <c r="J112" s="105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254">
        <v>0</v>
      </c>
    </row>
    <row r="113" spans="1:17" ht="36.75" x14ac:dyDescent="0.3">
      <c r="A113" s="82">
        <v>32355</v>
      </c>
      <c r="B113" s="39" t="s">
        <v>135</v>
      </c>
      <c r="C113" s="111">
        <v>3500</v>
      </c>
      <c r="D113" s="63">
        <v>0</v>
      </c>
      <c r="E113" s="63">
        <v>0</v>
      </c>
      <c r="F113" s="63">
        <v>0</v>
      </c>
      <c r="G113" s="63">
        <v>0</v>
      </c>
      <c r="H113" s="105">
        <v>3500</v>
      </c>
      <c r="I113" s="105">
        <v>0</v>
      </c>
      <c r="J113" s="105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63">
        <v>0</v>
      </c>
      <c r="Q113" s="254">
        <v>0</v>
      </c>
    </row>
    <row r="114" spans="1:17" x14ac:dyDescent="0.3">
      <c r="A114" s="82">
        <v>32359</v>
      </c>
      <c r="B114" s="38" t="s">
        <v>131</v>
      </c>
      <c r="C114" s="111">
        <v>900</v>
      </c>
      <c r="D114" s="63">
        <v>0</v>
      </c>
      <c r="E114" s="63">
        <v>0</v>
      </c>
      <c r="F114" s="63">
        <v>0</v>
      </c>
      <c r="G114" s="63">
        <v>0</v>
      </c>
      <c r="H114" s="105">
        <v>900</v>
      </c>
      <c r="I114" s="105">
        <v>0</v>
      </c>
      <c r="J114" s="105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254">
        <v>0</v>
      </c>
    </row>
    <row r="115" spans="1:17" x14ac:dyDescent="0.3">
      <c r="A115" s="81">
        <v>3236</v>
      </c>
      <c r="B115" s="36" t="s">
        <v>39</v>
      </c>
      <c r="C115" s="110">
        <v>6650</v>
      </c>
      <c r="D115" s="60">
        <v>5300</v>
      </c>
      <c r="E115" s="60">
        <v>0</v>
      </c>
      <c r="F115" s="60">
        <v>0</v>
      </c>
      <c r="G115" s="60">
        <v>0</v>
      </c>
      <c r="H115" s="104">
        <f>H116+H117</f>
        <v>1350</v>
      </c>
      <c r="I115" s="104">
        <v>0</v>
      </c>
      <c r="J115" s="104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263">
        <v>0</v>
      </c>
    </row>
    <row r="116" spans="1:17" x14ac:dyDescent="0.3">
      <c r="A116" s="82">
        <v>32361</v>
      </c>
      <c r="B116" s="38" t="s">
        <v>104</v>
      </c>
      <c r="C116" s="111">
        <v>6400</v>
      </c>
      <c r="D116" s="63">
        <v>5300</v>
      </c>
      <c r="E116" s="63">
        <v>0</v>
      </c>
      <c r="F116" s="63">
        <v>0</v>
      </c>
      <c r="G116" s="63">
        <v>0</v>
      </c>
      <c r="H116" s="105">
        <v>1100</v>
      </c>
      <c r="I116" s="105">
        <v>0</v>
      </c>
      <c r="J116" s="105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254">
        <v>0</v>
      </c>
    </row>
    <row r="117" spans="1:17" x14ac:dyDescent="0.3">
      <c r="A117" s="166">
        <v>32363</v>
      </c>
      <c r="B117" s="167" t="s">
        <v>189</v>
      </c>
      <c r="C117" s="111">
        <v>250</v>
      </c>
      <c r="D117" s="63">
        <v>0</v>
      </c>
      <c r="E117" s="63">
        <v>0</v>
      </c>
      <c r="F117" s="63">
        <v>0</v>
      </c>
      <c r="G117" s="63">
        <v>0</v>
      </c>
      <c r="H117" s="105">
        <v>250</v>
      </c>
      <c r="I117" s="105">
        <v>0</v>
      </c>
      <c r="J117" s="105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63">
        <v>0</v>
      </c>
      <c r="Q117" s="254">
        <v>0</v>
      </c>
    </row>
    <row r="118" spans="1:17" x14ac:dyDescent="0.3">
      <c r="A118" s="81">
        <v>3237</v>
      </c>
      <c r="B118" s="36" t="s">
        <v>40</v>
      </c>
      <c r="C118" s="110">
        <v>25400</v>
      </c>
      <c r="D118" s="60">
        <v>6500</v>
      </c>
      <c r="E118" s="60">
        <v>0</v>
      </c>
      <c r="F118" s="60">
        <v>0</v>
      </c>
      <c r="G118" s="60">
        <v>0</v>
      </c>
      <c r="H118" s="104">
        <f>H119+H120+H121+H122+H123</f>
        <v>6900</v>
      </c>
      <c r="I118" s="104">
        <v>0</v>
      </c>
      <c r="J118" s="104">
        <v>0</v>
      </c>
      <c r="K118" s="60">
        <v>0</v>
      </c>
      <c r="L118" s="102">
        <f>L120</f>
        <v>12000</v>
      </c>
      <c r="M118" s="60">
        <v>0</v>
      </c>
      <c r="N118" s="60">
        <v>0</v>
      </c>
      <c r="O118" s="60">
        <v>0</v>
      </c>
      <c r="P118" s="60">
        <v>0</v>
      </c>
      <c r="Q118" s="263">
        <v>0</v>
      </c>
    </row>
    <row r="119" spans="1:17" x14ac:dyDescent="0.3">
      <c r="A119" s="82">
        <v>32371</v>
      </c>
      <c r="B119" s="38" t="s">
        <v>105</v>
      </c>
      <c r="C119" s="111">
        <v>2500</v>
      </c>
      <c r="D119" s="63">
        <v>1500</v>
      </c>
      <c r="E119" s="63">
        <v>0</v>
      </c>
      <c r="F119" s="63">
        <v>0</v>
      </c>
      <c r="G119" s="63">
        <v>0</v>
      </c>
      <c r="H119" s="105">
        <v>1000</v>
      </c>
      <c r="I119" s="105">
        <v>0</v>
      </c>
      <c r="J119" s="105">
        <v>0</v>
      </c>
      <c r="K119" s="63">
        <v>0</v>
      </c>
      <c r="L119" s="56">
        <v>0</v>
      </c>
      <c r="M119" s="63">
        <v>0</v>
      </c>
      <c r="N119" s="63">
        <v>0</v>
      </c>
      <c r="O119" s="63">
        <v>0</v>
      </c>
      <c r="P119" s="63">
        <v>0</v>
      </c>
      <c r="Q119" s="254">
        <v>0</v>
      </c>
    </row>
    <row r="120" spans="1:17" x14ac:dyDescent="0.3">
      <c r="A120" s="82">
        <v>32372</v>
      </c>
      <c r="B120" s="38" t="s">
        <v>106</v>
      </c>
      <c r="C120" s="111">
        <v>21000</v>
      </c>
      <c r="D120" s="63">
        <v>5000</v>
      </c>
      <c r="E120" s="63">
        <v>0</v>
      </c>
      <c r="F120" s="63">
        <v>0</v>
      </c>
      <c r="G120" s="63">
        <v>0</v>
      </c>
      <c r="H120" s="105">
        <v>4000</v>
      </c>
      <c r="I120" s="105">
        <v>0</v>
      </c>
      <c r="J120" s="105">
        <v>0</v>
      </c>
      <c r="K120" s="63">
        <v>0</v>
      </c>
      <c r="L120" s="56">
        <v>12000</v>
      </c>
      <c r="M120" s="63">
        <v>0</v>
      </c>
      <c r="N120" s="63">
        <v>0</v>
      </c>
      <c r="O120" s="63">
        <v>0</v>
      </c>
      <c r="P120" s="63">
        <v>0</v>
      </c>
      <c r="Q120" s="254">
        <v>0</v>
      </c>
    </row>
    <row r="121" spans="1:17" x14ac:dyDescent="0.3">
      <c r="A121" s="82">
        <v>32373</v>
      </c>
      <c r="B121" s="38" t="s">
        <v>107</v>
      </c>
      <c r="C121" s="111">
        <v>100</v>
      </c>
      <c r="D121" s="63">
        <v>0</v>
      </c>
      <c r="E121" s="63">
        <v>0</v>
      </c>
      <c r="F121" s="63">
        <v>0</v>
      </c>
      <c r="G121" s="63">
        <v>0</v>
      </c>
      <c r="H121" s="105">
        <v>100</v>
      </c>
      <c r="I121" s="105">
        <v>0</v>
      </c>
      <c r="J121" s="105">
        <v>0</v>
      </c>
      <c r="K121" s="63">
        <v>0</v>
      </c>
      <c r="L121" s="56">
        <v>0</v>
      </c>
      <c r="M121" s="63">
        <v>0</v>
      </c>
      <c r="N121" s="63">
        <v>0</v>
      </c>
      <c r="O121" s="63">
        <v>0</v>
      </c>
      <c r="P121" s="63">
        <v>0</v>
      </c>
      <c r="Q121" s="254">
        <v>0</v>
      </c>
    </row>
    <row r="122" spans="1:17" x14ac:dyDescent="0.3">
      <c r="A122" s="82">
        <v>32377</v>
      </c>
      <c r="B122" s="38" t="s">
        <v>152</v>
      </c>
      <c r="C122" s="111">
        <v>1000</v>
      </c>
      <c r="D122" s="63">
        <v>0</v>
      </c>
      <c r="E122" s="63">
        <v>0</v>
      </c>
      <c r="F122" s="63">
        <v>0</v>
      </c>
      <c r="G122" s="63">
        <v>0</v>
      </c>
      <c r="H122" s="105">
        <v>1000</v>
      </c>
      <c r="I122" s="105">
        <v>0</v>
      </c>
      <c r="J122" s="105">
        <v>0</v>
      </c>
      <c r="K122" s="63">
        <v>0</v>
      </c>
      <c r="L122" s="56">
        <v>0</v>
      </c>
      <c r="M122" s="63">
        <v>0</v>
      </c>
      <c r="N122" s="63">
        <v>0</v>
      </c>
      <c r="O122" s="63">
        <v>0</v>
      </c>
      <c r="P122" s="63">
        <v>0</v>
      </c>
      <c r="Q122" s="254">
        <v>0</v>
      </c>
    </row>
    <row r="123" spans="1:17" x14ac:dyDescent="0.3">
      <c r="A123" s="82">
        <v>32379</v>
      </c>
      <c r="B123" s="38" t="s">
        <v>108</v>
      </c>
      <c r="C123" s="111">
        <v>800</v>
      </c>
      <c r="D123" s="63">
        <v>0</v>
      </c>
      <c r="E123" s="63">
        <v>0</v>
      </c>
      <c r="F123" s="63">
        <v>0</v>
      </c>
      <c r="G123" s="63">
        <v>0</v>
      </c>
      <c r="H123" s="105">
        <v>800</v>
      </c>
      <c r="I123" s="105">
        <v>0</v>
      </c>
      <c r="J123" s="105">
        <v>0</v>
      </c>
      <c r="K123" s="63">
        <v>0</v>
      </c>
      <c r="L123" s="56">
        <v>0</v>
      </c>
      <c r="M123" s="63">
        <v>0</v>
      </c>
      <c r="N123" s="63">
        <v>0</v>
      </c>
      <c r="O123" s="63">
        <v>0</v>
      </c>
      <c r="P123" s="63">
        <v>0</v>
      </c>
      <c r="Q123" s="254">
        <v>0</v>
      </c>
    </row>
    <row r="124" spans="1:17" x14ac:dyDescent="0.3">
      <c r="A124" s="81">
        <v>3238</v>
      </c>
      <c r="B124" s="36" t="s">
        <v>41</v>
      </c>
      <c r="C124" s="110">
        <v>9000</v>
      </c>
      <c r="D124" s="60">
        <v>6000</v>
      </c>
      <c r="E124" s="60">
        <v>0</v>
      </c>
      <c r="F124" s="60">
        <v>0</v>
      </c>
      <c r="G124" s="60">
        <v>0</v>
      </c>
      <c r="H124" s="104">
        <v>0</v>
      </c>
      <c r="I124" s="104">
        <v>3000</v>
      </c>
      <c r="J124" s="104">
        <v>0</v>
      </c>
      <c r="K124" s="60">
        <v>0</v>
      </c>
      <c r="L124" s="102">
        <v>0</v>
      </c>
      <c r="M124" s="60">
        <v>0</v>
      </c>
      <c r="N124" s="60">
        <v>0</v>
      </c>
      <c r="O124" s="60">
        <v>0</v>
      </c>
      <c r="P124" s="60">
        <v>0</v>
      </c>
      <c r="Q124" s="263">
        <v>0</v>
      </c>
    </row>
    <row r="125" spans="1:17" x14ac:dyDescent="0.3">
      <c r="A125" s="83">
        <v>32381</v>
      </c>
      <c r="B125" s="40" t="s">
        <v>130</v>
      </c>
      <c r="C125" s="111">
        <v>0</v>
      </c>
      <c r="D125" s="62">
        <v>0</v>
      </c>
      <c r="E125" s="62">
        <v>0</v>
      </c>
      <c r="F125" s="62">
        <v>0</v>
      </c>
      <c r="G125" s="62">
        <v>0</v>
      </c>
      <c r="H125" s="105">
        <v>0</v>
      </c>
      <c r="I125" s="105">
        <v>0</v>
      </c>
      <c r="J125" s="105">
        <v>0</v>
      </c>
      <c r="K125" s="62">
        <v>0</v>
      </c>
      <c r="L125" s="113">
        <v>0</v>
      </c>
      <c r="M125" s="62">
        <v>0</v>
      </c>
      <c r="N125" s="62">
        <v>0</v>
      </c>
      <c r="O125" s="62">
        <v>0</v>
      </c>
      <c r="P125" s="62">
        <v>0</v>
      </c>
      <c r="Q125" s="265">
        <v>0</v>
      </c>
    </row>
    <row r="126" spans="1:17" x14ac:dyDescent="0.3">
      <c r="A126" s="82">
        <v>32382</v>
      </c>
      <c r="B126" s="38" t="s">
        <v>109</v>
      </c>
      <c r="C126" s="111">
        <v>3000</v>
      </c>
      <c r="D126" s="63">
        <v>0</v>
      </c>
      <c r="E126" s="63">
        <v>0</v>
      </c>
      <c r="F126" s="63">
        <v>0</v>
      </c>
      <c r="G126" s="63">
        <v>0</v>
      </c>
      <c r="H126" s="105">
        <v>0</v>
      </c>
      <c r="I126" s="105">
        <v>3000</v>
      </c>
      <c r="J126" s="105">
        <v>0</v>
      </c>
      <c r="K126" s="63">
        <v>0</v>
      </c>
      <c r="L126" s="56">
        <v>0</v>
      </c>
      <c r="M126" s="63">
        <v>0</v>
      </c>
      <c r="N126" s="63">
        <v>0</v>
      </c>
      <c r="O126" s="63">
        <v>0</v>
      </c>
      <c r="P126" s="63">
        <v>0</v>
      </c>
      <c r="Q126" s="254">
        <v>0</v>
      </c>
    </row>
    <row r="127" spans="1:17" x14ac:dyDescent="0.3">
      <c r="A127" s="82">
        <v>32389</v>
      </c>
      <c r="B127" s="38" t="s">
        <v>110</v>
      </c>
      <c r="C127" s="111">
        <v>6000</v>
      </c>
      <c r="D127" s="63">
        <v>6000</v>
      </c>
      <c r="E127" s="63">
        <v>0</v>
      </c>
      <c r="F127" s="63">
        <v>0</v>
      </c>
      <c r="G127" s="63">
        <v>0</v>
      </c>
      <c r="H127" s="105">
        <v>0</v>
      </c>
      <c r="I127" s="105">
        <v>0</v>
      </c>
      <c r="J127" s="105">
        <v>0</v>
      </c>
      <c r="K127" s="63">
        <v>0</v>
      </c>
      <c r="L127" s="56">
        <v>0</v>
      </c>
      <c r="M127" s="63">
        <v>0</v>
      </c>
      <c r="N127" s="63">
        <v>0</v>
      </c>
      <c r="O127" s="63">
        <v>0</v>
      </c>
      <c r="P127" s="63">
        <v>0</v>
      </c>
      <c r="Q127" s="254">
        <v>0</v>
      </c>
    </row>
    <row r="128" spans="1:17" x14ac:dyDescent="0.3">
      <c r="A128" s="81">
        <v>3239</v>
      </c>
      <c r="B128" s="36" t="s">
        <v>42</v>
      </c>
      <c r="C128" s="110">
        <v>4050</v>
      </c>
      <c r="D128" s="60">
        <v>0</v>
      </c>
      <c r="E128" s="60">
        <v>0</v>
      </c>
      <c r="F128" s="60">
        <v>0</v>
      </c>
      <c r="G128" s="60">
        <v>0</v>
      </c>
      <c r="H128" s="104">
        <f>H129+H130+H131+H132+H133+H134</f>
        <v>4050</v>
      </c>
      <c r="I128" s="104">
        <v>0</v>
      </c>
      <c r="J128" s="104">
        <v>0</v>
      </c>
      <c r="K128" s="60">
        <v>0</v>
      </c>
      <c r="L128" s="100">
        <v>0</v>
      </c>
      <c r="M128" s="60">
        <v>0</v>
      </c>
      <c r="N128" s="60">
        <f>N129+N130</f>
        <v>0</v>
      </c>
      <c r="O128" s="60">
        <v>0</v>
      </c>
      <c r="P128" s="60">
        <v>0</v>
      </c>
      <c r="Q128" s="263">
        <v>0</v>
      </c>
    </row>
    <row r="129" spans="1:17" ht="36.75" x14ac:dyDescent="0.3">
      <c r="A129" s="82">
        <v>32391</v>
      </c>
      <c r="B129" s="39" t="s">
        <v>118</v>
      </c>
      <c r="C129" s="111">
        <v>2500</v>
      </c>
      <c r="D129" s="63">
        <v>0</v>
      </c>
      <c r="E129" s="63">
        <v>0</v>
      </c>
      <c r="F129" s="63">
        <v>0</v>
      </c>
      <c r="G129" s="63">
        <v>0</v>
      </c>
      <c r="H129" s="105">
        <v>2500</v>
      </c>
      <c r="I129" s="105">
        <v>0</v>
      </c>
      <c r="J129" s="105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254">
        <v>0</v>
      </c>
    </row>
    <row r="130" spans="1:17" x14ac:dyDescent="0.3">
      <c r="A130" s="82">
        <v>32392</v>
      </c>
      <c r="B130" s="38" t="s">
        <v>111</v>
      </c>
      <c r="C130" s="111">
        <v>200</v>
      </c>
      <c r="D130" s="63">
        <v>0</v>
      </c>
      <c r="E130" s="63">
        <v>0</v>
      </c>
      <c r="F130" s="63">
        <v>0</v>
      </c>
      <c r="G130" s="63">
        <v>0</v>
      </c>
      <c r="H130" s="105">
        <v>200</v>
      </c>
      <c r="I130" s="105">
        <v>0</v>
      </c>
      <c r="J130" s="105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254">
        <v>0</v>
      </c>
    </row>
    <row r="131" spans="1:17" x14ac:dyDescent="0.3">
      <c r="A131" s="82">
        <v>32394</v>
      </c>
      <c r="B131" s="38" t="s">
        <v>129</v>
      </c>
      <c r="C131" s="111">
        <v>250</v>
      </c>
      <c r="D131" s="63">
        <v>0</v>
      </c>
      <c r="E131" s="63">
        <v>0</v>
      </c>
      <c r="F131" s="63">
        <v>0</v>
      </c>
      <c r="G131" s="63">
        <v>0</v>
      </c>
      <c r="H131" s="105">
        <v>250</v>
      </c>
      <c r="I131" s="105">
        <v>0</v>
      </c>
      <c r="J131" s="105">
        <v>0</v>
      </c>
      <c r="K131" s="63">
        <v>0</v>
      </c>
      <c r="L131" s="63">
        <v>0</v>
      </c>
      <c r="M131" s="63">
        <v>0</v>
      </c>
      <c r="N131" s="63">
        <v>0</v>
      </c>
      <c r="O131" s="63">
        <v>0</v>
      </c>
      <c r="P131" s="63">
        <v>0</v>
      </c>
      <c r="Q131" s="254">
        <v>0</v>
      </c>
    </row>
    <row r="132" spans="1:17" x14ac:dyDescent="0.3">
      <c r="A132" s="82">
        <v>32395</v>
      </c>
      <c r="B132" s="38" t="s">
        <v>136</v>
      </c>
      <c r="C132" s="111">
        <v>100</v>
      </c>
      <c r="D132" s="63">
        <v>0</v>
      </c>
      <c r="E132" s="63">
        <v>0</v>
      </c>
      <c r="F132" s="63">
        <v>0</v>
      </c>
      <c r="G132" s="63">
        <v>0</v>
      </c>
      <c r="H132" s="105">
        <v>100</v>
      </c>
      <c r="I132" s="105">
        <v>0</v>
      </c>
      <c r="J132" s="105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63">
        <v>0</v>
      </c>
      <c r="Q132" s="254">
        <v>0</v>
      </c>
    </row>
    <row r="133" spans="1:17" x14ac:dyDescent="0.3">
      <c r="A133" s="82">
        <v>32396</v>
      </c>
      <c r="B133" s="38" t="s">
        <v>112</v>
      </c>
      <c r="C133" s="111">
        <v>100</v>
      </c>
      <c r="D133" s="63">
        <v>0</v>
      </c>
      <c r="E133" s="63">
        <v>0</v>
      </c>
      <c r="F133" s="63">
        <v>0</v>
      </c>
      <c r="G133" s="63">
        <v>0</v>
      </c>
      <c r="H133" s="105">
        <v>100</v>
      </c>
      <c r="I133" s="105">
        <v>0</v>
      </c>
      <c r="J133" s="105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63">
        <v>0</v>
      </c>
      <c r="Q133" s="254">
        <v>0</v>
      </c>
    </row>
    <row r="134" spans="1:17" ht="19.5" thickBot="1" x14ac:dyDescent="0.35">
      <c r="A134" s="80">
        <v>32399</v>
      </c>
      <c r="B134" s="34" t="s">
        <v>113</v>
      </c>
      <c r="C134" s="109">
        <v>900</v>
      </c>
      <c r="D134" s="64">
        <v>0</v>
      </c>
      <c r="E134" s="64">
        <v>0</v>
      </c>
      <c r="F134" s="64">
        <v>0</v>
      </c>
      <c r="G134" s="64">
        <v>0</v>
      </c>
      <c r="H134" s="107">
        <v>900</v>
      </c>
      <c r="I134" s="107">
        <v>0</v>
      </c>
      <c r="J134" s="107">
        <v>0</v>
      </c>
      <c r="K134" s="64">
        <v>0</v>
      </c>
      <c r="L134" s="64">
        <v>0</v>
      </c>
      <c r="M134" s="64">
        <v>0</v>
      </c>
      <c r="N134" s="64">
        <v>0</v>
      </c>
      <c r="O134" s="64">
        <v>0</v>
      </c>
      <c r="P134" s="64">
        <v>0</v>
      </c>
      <c r="Q134" s="255">
        <v>0</v>
      </c>
    </row>
    <row r="135" spans="1:17" ht="19.5" thickBot="1" x14ac:dyDescent="0.35">
      <c r="A135" s="65">
        <v>324</v>
      </c>
      <c r="B135" s="66" t="s">
        <v>25</v>
      </c>
      <c r="C135" s="161">
        <v>1100</v>
      </c>
      <c r="D135" s="67">
        <v>0</v>
      </c>
      <c r="E135" s="67">
        <v>0</v>
      </c>
      <c r="F135" s="67">
        <v>0</v>
      </c>
      <c r="G135" s="67">
        <v>0</v>
      </c>
      <c r="H135" s="162">
        <f>H136</f>
        <v>1100</v>
      </c>
      <c r="I135" s="162">
        <v>0</v>
      </c>
      <c r="J135" s="162">
        <v>0</v>
      </c>
      <c r="K135" s="67">
        <v>0</v>
      </c>
      <c r="L135" s="103">
        <v>0</v>
      </c>
      <c r="M135" s="67">
        <v>0</v>
      </c>
      <c r="N135" s="67">
        <f>N136</f>
        <v>0</v>
      </c>
      <c r="O135" s="67">
        <v>0</v>
      </c>
      <c r="P135" s="67">
        <v>0</v>
      </c>
      <c r="Q135" s="252">
        <v>0</v>
      </c>
    </row>
    <row r="136" spans="1:17" x14ac:dyDescent="0.3">
      <c r="A136" s="187">
        <v>3241</v>
      </c>
      <c r="B136" s="200" t="s">
        <v>25</v>
      </c>
      <c r="C136" s="189">
        <v>1100</v>
      </c>
      <c r="D136" s="198">
        <v>0</v>
      </c>
      <c r="E136" s="198">
        <v>0</v>
      </c>
      <c r="F136" s="198">
        <v>0</v>
      </c>
      <c r="G136" s="198">
        <v>0</v>
      </c>
      <c r="H136" s="193">
        <f>H137+H138</f>
        <v>1100</v>
      </c>
      <c r="I136" s="193">
        <v>0</v>
      </c>
      <c r="J136" s="193">
        <v>0</v>
      </c>
      <c r="K136" s="198">
        <v>0</v>
      </c>
      <c r="L136" s="197">
        <v>0</v>
      </c>
      <c r="M136" s="198">
        <v>0</v>
      </c>
      <c r="N136" s="198">
        <f>N138</f>
        <v>0</v>
      </c>
      <c r="O136" s="198">
        <v>0</v>
      </c>
      <c r="P136" s="198">
        <v>0</v>
      </c>
      <c r="Q136" s="264">
        <v>0</v>
      </c>
    </row>
    <row r="137" spans="1:17" x14ac:dyDescent="0.3">
      <c r="A137" s="82">
        <v>32411</v>
      </c>
      <c r="B137" s="38" t="s">
        <v>119</v>
      </c>
      <c r="C137" s="111">
        <v>300</v>
      </c>
      <c r="D137" s="63">
        <v>0</v>
      </c>
      <c r="E137" s="63">
        <v>0</v>
      </c>
      <c r="F137" s="63">
        <v>0</v>
      </c>
      <c r="G137" s="63">
        <v>0</v>
      </c>
      <c r="H137" s="105">
        <v>300</v>
      </c>
      <c r="I137" s="105">
        <v>0</v>
      </c>
      <c r="J137" s="105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63">
        <v>0</v>
      </c>
      <c r="Q137" s="254">
        <v>0</v>
      </c>
    </row>
    <row r="138" spans="1:17" ht="19.5" thickBot="1" x14ac:dyDescent="0.35">
      <c r="A138" s="80">
        <v>32412</v>
      </c>
      <c r="B138" s="34" t="s">
        <v>128</v>
      </c>
      <c r="C138" s="109">
        <v>800</v>
      </c>
      <c r="D138" s="64">
        <v>0</v>
      </c>
      <c r="E138" s="64">
        <v>0</v>
      </c>
      <c r="F138" s="64">
        <v>0</v>
      </c>
      <c r="G138" s="64">
        <v>0</v>
      </c>
      <c r="H138" s="107">
        <v>800</v>
      </c>
      <c r="I138" s="107">
        <v>0</v>
      </c>
      <c r="J138" s="107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64">
        <v>0</v>
      </c>
      <c r="Q138" s="255">
        <v>0</v>
      </c>
    </row>
    <row r="139" spans="1:17" ht="37.5" thickBot="1" x14ac:dyDescent="0.35">
      <c r="A139" s="65">
        <v>329</v>
      </c>
      <c r="B139" s="194" t="s">
        <v>2</v>
      </c>
      <c r="C139" s="161">
        <v>12900</v>
      </c>
      <c r="D139" s="67">
        <v>0</v>
      </c>
      <c r="E139" s="67">
        <v>0</v>
      </c>
      <c r="F139" s="67">
        <v>0</v>
      </c>
      <c r="G139" s="67">
        <v>0</v>
      </c>
      <c r="H139" s="162">
        <f>H140+H144+H146+H148+H153+H155</f>
        <v>6900</v>
      </c>
      <c r="I139" s="162">
        <v>0</v>
      </c>
      <c r="J139" s="162">
        <v>0</v>
      </c>
      <c r="K139" s="67">
        <v>0</v>
      </c>
      <c r="L139" s="103">
        <f>L148</f>
        <v>6000</v>
      </c>
      <c r="M139" s="67">
        <v>0</v>
      </c>
      <c r="N139" s="67">
        <f>N144+N155</f>
        <v>0</v>
      </c>
      <c r="O139" s="67">
        <v>0</v>
      </c>
      <c r="P139" s="67">
        <v>0</v>
      </c>
      <c r="Q139" s="252">
        <v>0</v>
      </c>
    </row>
    <row r="140" spans="1:17" x14ac:dyDescent="0.3">
      <c r="A140" s="187">
        <v>3292</v>
      </c>
      <c r="B140" s="188" t="s">
        <v>52</v>
      </c>
      <c r="C140" s="189">
        <v>2300</v>
      </c>
      <c r="D140" s="198">
        <v>0</v>
      </c>
      <c r="E140" s="198">
        <v>0</v>
      </c>
      <c r="F140" s="198">
        <v>0</v>
      </c>
      <c r="G140" s="198">
        <v>0</v>
      </c>
      <c r="H140" s="193">
        <f>H141+H142</f>
        <v>2300</v>
      </c>
      <c r="I140" s="193">
        <v>0</v>
      </c>
      <c r="J140" s="193">
        <v>0</v>
      </c>
      <c r="K140" s="198">
        <v>0</v>
      </c>
      <c r="L140" s="197">
        <v>0</v>
      </c>
      <c r="M140" s="198">
        <v>0</v>
      </c>
      <c r="N140" s="198">
        <v>0</v>
      </c>
      <c r="O140" s="198">
        <v>0</v>
      </c>
      <c r="P140" s="198">
        <v>0</v>
      </c>
      <c r="Q140" s="264">
        <v>0</v>
      </c>
    </row>
    <row r="141" spans="1:17" ht="36.75" x14ac:dyDescent="0.3">
      <c r="A141" s="83">
        <v>32921</v>
      </c>
      <c r="B141" s="41" t="s">
        <v>126</v>
      </c>
      <c r="C141" s="111">
        <v>900</v>
      </c>
      <c r="D141" s="62">
        <v>0</v>
      </c>
      <c r="E141" s="62">
        <v>0</v>
      </c>
      <c r="F141" s="62">
        <v>0</v>
      </c>
      <c r="G141" s="62">
        <v>0</v>
      </c>
      <c r="H141" s="105">
        <v>900</v>
      </c>
      <c r="I141" s="105">
        <v>0</v>
      </c>
      <c r="J141" s="105">
        <v>0</v>
      </c>
      <c r="K141" s="62">
        <v>0</v>
      </c>
      <c r="L141" s="101">
        <v>0</v>
      </c>
      <c r="M141" s="62">
        <v>0</v>
      </c>
      <c r="N141" s="62">
        <v>0</v>
      </c>
      <c r="O141" s="62">
        <v>0</v>
      </c>
      <c r="P141" s="62">
        <v>0</v>
      </c>
      <c r="Q141" s="265">
        <v>0</v>
      </c>
    </row>
    <row r="142" spans="1:17" ht="36.75" x14ac:dyDescent="0.3">
      <c r="A142" s="83">
        <v>32922</v>
      </c>
      <c r="B142" s="41" t="s">
        <v>127</v>
      </c>
      <c r="C142" s="111">
        <v>1400</v>
      </c>
      <c r="D142" s="62">
        <v>0</v>
      </c>
      <c r="E142" s="62">
        <v>0</v>
      </c>
      <c r="F142" s="62">
        <v>0</v>
      </c>
      <c r="G142" s="62">
        <v>0</v>
      </c>
      <c r="H142" s="105">
        <v>1400</v>
      </c>
      <c r="I142" s="105">
        <v>0</v>
      </c>
      <c r="J142" s="105">
        <v>0</v>
      </c>
      <c r="K142" s="62">
        <v>0</v>
      </c>
      <c r="L142" s="101">
        <v>0</v>
      </c>
      <c r="M142" s="62">
        <v>0</v>
      </c>
      <c r="N142" s="62">
        <v>0</v>
      </c>
      <c r="O142" s="62">
        <v>0</v>
      </c>
      <c r="P142" s="62">
        <v>0</v>
      </c>
      <c r="Q142" s="265">
        <v>0</v>
      </c>
    </row>
    <row r="143" spans="1:17" x14ac:dyDescent="0.3">
      <c r="A143" s="89">
        <v>32923</v>
      </c>
      <c r="B143" s="86" t="s">
        <v>114</v>
      </c>
      <c r="C143" s="111">
        <v>0</v>
      </c>
      <c r="D143" s="87">
        <v>0</v>
      </c>
      <c r="E143" s="87">
        <v>0</v>
      </c>
      <c r="F143" s="87">
        <v>0</v>
      </c>
      <c r="G143" s="87">
        <v>0</v>
      </c>
      <c r="H143" s="105">
        <v>0</v>
      </c>
      <c r="I143" s="105">
        <v>0</v>
      </c>
      <c r="J143" s="105">
        <v>0</v>
      </c>
      <c r="K143" s="63">
        <v>0</v>
      </c>
      <c r="L143" s="87">
        <v>0</v>
      </c>
      <c r="M143" s="63">
        <v>0</v>
      </c>
      <c r="N143" s="63">
        <v>0</v>
      </c>
      <c r="O143" s="63">
        <v>0</v>
      </c>
      <c r="P143" s="63">
        <v>0</v>
      </c>
      <c r="Q143" s="254">
        <v>0</v>
      </c>
    </row>
    <row r="144" spans="1:17" x14ac:dyDescent="0.3">
      <c r="A144" s="81">
        <v>3293</v>
      </c>
      <c r="B144" s="37" t="s">
        <v>43</v>
      </c>
      <c r="C144" s="110">
        <v>2500</v>
      </c>
      <c r="D144" s="60">
        <v>0</v>
      </c>
      <c r="E144" s="60">
        <v>0</v>
      </c>
      <c r="F144" s="60">
        <v>0</v>
      </c>
      <c r="G144" s="60">
        <v>0</v>
      </c>
      <c r="H144" s="104">
        <f>H145</f>
        <v>2500</v>
      </c>
      <c r="I144" s="104">
        <v>0</v>
      </c>
      <c r="J144" s="104">
        <v>0</v>
      </c>
      <c r="K144" s="60">
        <v>0</v>
      </c>
      <c r="L144" s="100">
        <v>0</v>
      </c>
      <c r="M144" s="60">
        <v>0</v>
      </c>
      <c r="N144" s="60">
        <f>N145</f>
        <v>0</v>
      </c>
      <c r="O144" s="60">
        <v>0</v>
      </c>
      <c r="P144" s="60">
        <v>0</v>
      </c>
      <c r="Q144" s="263">
        <v>0</v>
      </c>
    </row>
    <row r="145" spans="1:17" x14ac:dyDescent="0.3">
      <c r="A145" s="82">
        <v>32931</v>
      </c>
      <c r="B145" s="39" t="s">
        <v>43</v>
      </c>
      <c r="C145" s="111">
        <v>2500</v>
      </c>
      <c r="D145" s="63">
        <v>0</v>
      </c>
      <c r="E145" s="63">
        <v>0</v>
      </c>
      <c r="F145" s="63">
        <v>0</v>
      </c>
      <c r="G145" s="63">
        <v>0</v>
      </c>
      <c r="H145" s="105">
        <v>2500</v>
      </c>
      <c r="I145" s="105">
        <v>0</v>
      </c>
      <c r="J145" s="105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254">
        <v>0</v>
      </c>
    </row>
    <row r="146" spans="1:17" x14ac:dyDescent="0.3">
      <c r="A146" s="81">
        <v>3294</v>
      </c>
      <c r="B146" s="37" t="s">
        <v>44</v>
      </c>
      <c r="C146" s="110">
        <v>1000</v>
      </c>
      <c r="D146" s="60">
        <v>0</v>
      </c>
      <c r="E146" s="60">
        <v>0</v>
      </c>
      <c r="F146" s="60">
        <v>0</v>
      </c>
      <c r="G146" s="60">
        <v>0</v>
      </c>
      <c r="H146" s="104">
        <f>H147</f>
        <v>1000</v>
      </c>
      <c r="I146" s="104">
        <v>0</v>
      </c>
      <c r="J146" s="104">
        <v>0</v>
      </c>
      <c r="K146" s="60">
        <v>0</v>
      </c>
      <c r="L146" s="100">
        <v>0</v>
      </c>
      <c r="M146" s="60">
        <v>0</v>
      </c>
      <c r="N146" s="60">
        <v>0</v>
      </c>
      <c r="O146" s="60">
        <v>0</v>
      </c>
      <c r="P146" s="60">
        <v>0</v>
      </c>
      <c r="Q146" s="263">
        <v>0</v>
      </c>
    </row>
    <row r="147" spans="1:17" x14ac:dyDescent="0.3">
      <c r="A147" s="82">
        <v>32941</v>
      </c>
      <c r="B147" s="39" t="s">
        <v>115</v>
      </c>
      <c r="C147" s="111">
        <v>1000</v>
      </c>
      <c r="D147" s="63">
        <v>0</v>
      </c>
      <c r="E147" s="63">
        <v>0</v>
      </c>
      <c r="F147" s="63">
        <v>0</v>
      </c>
      <c r="G147" s="63">
        <v>0</v>
      </c>
      <c r="H147" s="105">
        <v>1000</v>
      </c>
      <c r="I147" s="105">
        <v>0</v>
      </c>
      <c r="J147" s="105">
        <v>0</v>
      </c>
      <c r="K147" s="63">
        <v>0</v>
      </c>
      <c r="L147" s="63">
        <v>0</v>
      </c>
      <c r="M147" s="63">
        <v>0</v>
      </c>
      <c r="N147" s="63">
        <v>0</v>
      </c>
      <c r="O147" s="63">
        <v>0</v>
      </c>
      <c r="P147" s="63">
        <v>0</v>
      </c>
      <c r="Q147" s="254">
        <v>0</v>
      </c>
    </row>
    <row r="148" spans="1:17" x14ac:dyDescent="0.3">
      <c r="A148" s="81">
        <v>3295</v>
      </c>
      <c r="B148" s="44" t="s">
        <v>53</v>
      </c>
      <c r="C148" s="110">
        <v>6500</v>
      </c>
      <c r="D148" s="60">
        <v>0</v>
      </c>
      <c r="E148" s="60">
        <v>0</v>
      </c>
      <c r="F148" s="60">
        <v>0</v>
      </c>
      <c r="G148" s="60">
        <v>0</v>
      </c>
      <c r="H148" s="104">
        <f>H150+H152</f>
        <v>500</v>
      </c>
      <c r="I148" s="104">
        <v>0</v>
      </c>
      <c r="J148" s="104">
        <v>0</v>
      </c>
      <c r="K148" s="60">
        <v>0</v>
      </c>
      <c r="L148" s="100">
        <f>L151</f>
        <v>6000</v>
      </c>
      <c r="M148" s="60">
        <v>0</v>
      </c>
      <c r="N148" s="60">
        <v>0</v>
      </c>
      <c r="O148" s="60">
        <v>0</v>
      </c>
      <c r="P148" s="60">
        <v>0</v>
      </c>
      <c r="Q148" s="263">
        <v>0</v>
      </c>
    </row>
    <row r="149" spans="1:17" x14ac:dyDescent="0.3">
      <c r="A149" s="83">
        <v>32952</v>
      </c>
      <c r="B149" s="88" t="s">
        <v>155</v>
      </c>
      <c r="C149" s="111">
        <v>0</v>
      </c>
      <c r="D149" s="62">
        <v>0</v>
      </c>
      <c r="E149" s="62">
        <v>0</v>
      </c>
      <c r="F149" s="62">
        <v>0</v>
      </c>
      <c r="G149" s="62">
        <v>0</v>
      </c>
      <c r="H149" s="106">
        <v>0</v>
      </c>
      <c r="I149" s="106">
        <v>0</v>
      </c>
      <c r="J149" s="106">
        <v>0</v>
      </c>
      <c r="K149" s="62">
        <v>0</v>
      </c>
      <c r="L149" s="101">
        <v>0</v>
      </c>
      <c r="M149" s="62">
        <v>0</v>
      </c>
      <c r="N149" s="62">
        <v>0</v>
      </c>
      <c r="O149" s="62">
        <v>0</v>
      </c>
      <c r="P149" s="62">
        <v>0</v>
      </c>
      <c r="Q149" s="265">
        <v>0</v>
      </c>
    </row>
    <row r="150" spans="1:17" x14ac:dyDescent="0.3">
      <c r="A150" s="83">
        <v>32953</v>
      </c>
      <c r="B150" s="88" t="s">
        <v>125</v>
      </c>
      <c r="C150" s="111">
        <v>250</v>
      </c>
      <c r="D150" s="62">
        <v>0</v>
      </c>
      <c r="E150" s="62">
        <v>0</v>
      </c>
      <c r="F150" s="62">
        <v>0</v>
      </c>
      <c r="G150" s="62">
        <v>0</v>
      </c>
      <c r="H150" s="105">
        <v>250</v>
      </c>
      <c r="I150" s="105">
        <v>0</v>
      </c>
      <c r="J150" s="105">
        <v>0</v>
      </c>
      <c r="K150" s="62">
        <v>0</v>
      </c>
      <c r="L150" s="101">
        <v>0</v>
      </c>
      <c r="M150" s="62">
        <v>0</v>
      </c>
      <c r="N150" s="62">
        <v>0</v>
      </c>
      <c r="O150" s="62">
        <v>0</v>
      </c>
      <c r="P150" s="62">
        <v>0</v>
      </c>
      <c r="Q150" s="265">
        <v>0</v>
      </c>
    </row>
    <row r="151" spans="1:17" x14ac:dyDescent="0.3">
      <c r="A151" s="83">
        <v>32955</v>
      </c>
      <c r="B151" s="88" t="s">
        <v>143</v>
      </c>
      <c r="C151" s="111">
        <v>6000</v>
      </c>
      <c r="D151" s="62">
        <v>0</v>
      </c>
      <c r="E151" s="62">
        <v>0</v>
      </c>
      <c r="F151" s="62">
        <v>0</v>
      </c>
      <c r="G151" s="62">
        <v>0</v>
      </c>
      <c r="H151" s="106">
        <v>0</v>
      </c>
      <c r="I151" s="106">
        <v>0</v>
      </c>
      <c r="J151" s="106">
        <v>0</v>
      </c>
      <c r="K151" s="62">
        <v>0</v>
      </c>
      <c r="L151" s="101">
        <v>6000</v>
      </c>
      <c r="M151" s="62">
        <v>0</v>
      </c>
      <c r="N151" s="62">
        <v>0</v>
      </c>
      <c r="O151" s="62">
        <v>0</v>
      </c>
      <c r="P151" s="62">
        <v>0</v>
      </c>
      <c r="Q151" s="265">
        <v>0</v>
      </c>
    </row>
    <row r="152" spans="1:17" x14ac:dyDescent="0.3">
      <c r="A152" s="83">
        <v>32959</v>
      </c>
      <c r="B152" s="88" t="s">
        <v>156</v>
      </c>
      <c r="C152" s="111">
        <v>250</v>
      </c>
      <c r="D152" s="62">
        <v>0</v>
      </c>
      <c r="E152" s="62">
        <v>0</v>
      </c>
      <c r="F152" s="62">
        <v>0</v>
      </c>
      <c r="G152" s="62">
        <v>0</v>
      </c>
      <c r="H152" s="106">
        <v>250</v>
      </c>
      <c r="I152" s="106">
        <v>0</v>
      </c>
      <c r="J152" s="106">
        <v>0</v>
      </c>
      <c r="K152" s="62">
        <v>0</v>
      </c>
      <c r="L152" s="101">
        <v>0</v>
      </c>
      <c r="M152" s="62">
        <v>0</v>
      </c>
      <c r="N152" s="62">
        <v>0</v>
      </c>
      <c r="O152" s="62">
        <v>0</v>
      </c>
      <c r="P152" s="62">
        <v>0</v>
      </c>
      <c r="Q152" s="265">
        <v>0</v>
      </c>
    </row>
    <row r="153" spans="1:17" x14ac:dyDescent="0.3">
      <c r="A153" s="81">
        <v>3296</v>
      </c>
      <c r="B153" s="44" t="s">
        <v>157</v>
      </c>
      <c r="C153" s="110">
        <v>0</v>
      </c>
      <c r="D153" s="60">
        <v>0</v>
      </c>
      <c r="E153" s="60">
        <v>0</v>
      </c>
      <c r="F153" s="60">
        <v>0</v>
      </c>
      <c r="G153" s="60">
        <v>0</v>
      </c>
      <c r="H153" s="104">
        <v>0</v>
      </c>
      <c r="I153" s="104">
        <v>0</v>
      </c>
      <c r="J153" s="104">
        <v>0</v>
      </c>
      <c r="K153" s="60">
        <v>0</v>
      </c>
      <c r="L153" s="100">
        <v>0</v>
      </c>
      <c r="M153" s="60">
        <v>0</v>
      </c>
      <c r="N153" s="60">
        <v>0</v>
      </c>
      <c r="O153" s="60">
        <v>0</v>
      </c>
      <c r="P153" s="60">
        <v>0</v>
      </c>
      <c r="Q153" s="263">
        <v>0</v>
      </c>
    </row>
    <row r="154" spans="1:17" x14ac:dyDescent="0.3">
      <c r="A154" s="83">
        <v>32961</v>
      </c>
      <c r="B154" s="88" t="s">
        <v>157</v>
      </c>
      <c r="C154" s="111">
        <v>0</v>
      </c>
      <c r="D154" s="62">
        <v>0</v>
      </c>
      <c r="E154" s="62">
        <v>0</v>
      </c>
      <c r="F154" s="62">
        <v>0</v>
      </c>
      <c r="G154" s="62">
        <v>0</v>
      </c>
      <c r="H154" s="106">
        <v>0</v>
      </c>
      <c r="I154" s="106">
        <v>0</v>
      </c>
      <c r="J154" s="106">
        <v>0</v>
      </c>
      <c r="K154" s="62">
        <v>0</v>
      </c>
      <c r="L154" s="101">
        <v>0</v>
      </c>
      <c r="M154" s="62">
        <v>0</v>
      </c>
      <c r="N154" s="62">
        <v>0</v>
      </c>
      <c r="O154" s="62">
        <v>0</v>
      </c>
      <c r="P154" s="62">
        <v>0</v>
      </c>
      <c r="Q154" s="265">
        <v>0</v>
      </c>
    </row>
    <row r="155" spans="1:17" ht="36.75" x14ac:dyDescent="0.3">
      <c r="A155" s="81">
        <v>3299</v>
      </c>
      <c r="B155" s="37" t="s">
        <v>2</v>
      </c>
      <c r="C155" s="110">
        <v>600</v>
      </c>
      <c r="D155" s="60">
        <v>0</v>
      </c>
      <c r="E155" s="60">
        <v>0</v>
      </c>
      <c r="F155" s="60">
        <v>0</v>
      </c>
      <c r="G155" s="60">
        <v>0</v>
      </c>
      <c r="H155" s="104">
        <f>H156+H157</f>
        <v>600</v>
      </c>
      <c r="I155" s="104">
        <v>0</v>
      </c>
      <c r="J155" s="104">
        <v>0</v>
      </c>
      <c r="K155" s="60">
        <v>0</v>
      </c>
      <c r="L155" s="100">
        <v>0</v>
      </c>
      <c r="M155" s="60">
        <v>0</v>
      </c>
      <c r="N155" s="60">
        <f>N157</f>
        <v>0</v>
      </c>
      <c r="O155" s="60">
        <v>0</v>
      </c>
      <c r="P155" s="60">
        <v>0</v>
      </c>
      <c r="Q155" s="263">
        <v>0</v>
      </c>
    </row>
    <row r="156" spans="1:17" ht="54.75" x14ac:dyDescent="0.3">
      <c r="A156" s="82">
        <v>32991</v>
      </c>
      <c r="B156" s="39" t="s">
        <v>117</v>
      </c>
      <c r="C156" s="111">
        <v>100</v>
      </c>
      <c r="D156" s="63">
        <v>0</v>
      </c>
      <c r="E156" s="63">
        <v>0</v>
      </c>
      <c r="F156" s="63">
        <v>0</v>
      </c>
      <c r="G156" s="63">
        <v>0</v>
      </c>
      <c r="H156" s="105">
        <v>100</v>
      </c>
      <c r="I156" s="105">
        <v>0</v>
      </c>
      <c r="J156" s="105">
        <v>0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254">
        <v>0</v>
      </c>
    </row>
    <row r="157" spans="1:17" ht="37.5" thickBot="1" x14ac:dyDescent="0.35">
      <c r="A157" s="80">
        <v>32999</v>
      </c>
      <c r="B157" s="195" t="s">
        <v>2</v>
      </c>
      <c r="C157" s="109">
        <v>500</v>
      </c>
      <c r="D157" s="64">
        <v>0</v>
      </c>
      <c r="E157" s="64">
        <v>0</v>
      </c>
      <c r="F157" s="64">
        <v>0</v>
      </c>
      <c r="G157" s="64">
        <v>0</v>
      </c>
      <c r="H157" s="107">
        <v>500</v>
      </c>
      <c r="I157" s="107">
        <v>0</v>
      </c>
      <c r="J157" s="107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0</v>
      </c>
      <c r="P157" s="64">
        <v>0</v>
      </c>
      <c r="Q157" s="255">
        <v>0</v>
      </c>
    </row>
    <row r="158" spans="1:17" ht="19.5" thickBot="1" x14ac:dyDescent="0.35">
      <c r="A158" s="65">
        <v>34</v>
      </c>
      <c r="B158" s="66" t="s">
        <v>5</v>
      </c>
      <c r="C158" s="161">
        <v>365</v>
      </c>
      <c r="D158" s="67">
        <v>0</v>
      </c>
      <c r="E158" s="67">
        <v>0</v>
      </c>
      <c r="F158" s="67">
        <v>0</v>
      </c>
      <c r="G158" s="67">
        <v>0</v>
      </c>
      <c r="H158" s="162">
        <f>H159</f>
        <v>365</v>
      </c>
      <c r="I158" s="162">
        <v>0</v>
      </c>
      <c r="J158" s="162">
        <v>0</v>
      </c>
      <c r="K158" s="67">
        <v>0</v>
      </c>
      <c r="L158" s="103">
        <v>0</v>
      </c>
      <c r="M158" s="67">
        <v>0</v>
      </c>
      <c r="N158" s="67">
        <v>0</v>
      </c>
      <c r="O158" s="67">
        <v>0</v>
      </c>
      <c r="P158" s="67">
        <v>0</v>
      </c>
      <c r="Q158" s="252">
        <v>0</v>
      </c>
    </row>
    <row r="159" spans="1:17" ht="19.5" thickBot="1" x14ac:dyDescent="0.35">
      <c r="A159" s="65">
        <v>343</v>
      </c>
      <c r="B159" s="66" t="s">
        <v>6</v>
      </c>
      <c r="C159" s="161">
        <v>365</v>
      </c>
      <c r="D159" s="67">
        <v>0</v>
      </c>
      <c r="E159" s="67">
        <v>0</v>
      </c>
      <c r="F159" s="67">
        <v>0</v>
      </c>
      <c r="G159" s="67">
        <v>0</v>
      </c>
      <c r="H159" s="162">
        <f>H160+H163+H164</f>
        <v>365</v>
      </c>
      <c r="I159" s="162">
        <v>0</v>
      </c>
      <c r="J159" s="162">
        <v>0</v>
      </c>
      <c r="K159" s="67">
        <v>0</v>
      </c>
      <c r="L159" s="103">
        <v>0</v>
      </c>
      <c r="M159" s="67">
        <v>0</v>
      </c>
      <c r="N159" s="67">
        <v>0</v>
      </c>
      <c r="O159" s="67">
        <v>0</v>
      </c>
      <c r="P159" s="67">
        <v>0</v>
      </c>
      <c r="Q159" s="252">
        <v>0</v>
      </c>
    </row>
    <row r="160" spans="1:17" x14ac:dyDescent="0.3">
      <c r="A160" s="187">
        <v>3431</v>
      </c>
      <c r="B160" s="200" t="s">
        <v>45</v>
      </c>
      <c r="C160" s="189">
        <v>300</v>
      </c>
      <c r="D160" s="198">
        <v>0</v>
      </c>
      <c r="E160" s="198">
        <v>0</v>
      </c>
      <c r="F160" s="198">
        <v>0</v>
      </c>
      <c r="G160" s="198">
        <v>0</v>
      </c>
      <c r="H160" s="193">
        <f>H161+H162</f>
        <v>300</v>
      </c>
      <c r="I160" s="193">
        <v>0</v>
      </c>
      <c r="J160" s="193">
        <v>0</v>
      </c>
      <c r="K160" s="198">
        <v>0</v>
      </c>
      <c r="L160" s="197">
        <v>0</v>
      </c>
      <c r="M160" s="198">
        <v>0</v>
      </c>
      <c r="N160" s="198">
        <v>0</v>
      </c>
      <c r="O160" s="198">
        <v>0</v>
      </c>
      <c r="P160" s="198">
        <v>0</v>
      </c>
      <c r="Q160" s="264">
        <v>0</v>
      </c>
    </row>
    <row r="161" spans="1:17" x14ac:dyDescent="0.3">
      <c r="A161" s="82">
        <v>34311</v>
      </c>
      <c r="B161" s="38" t="s">
        <v>116</v>
      </c>
      <c r="C161" s="111">
        <v>150</v>
      </c>
      <c r="D161" s="63">
        <v>0</v>
      </c>
      <c r="E161" s="63">
        <v>0</v>
      </c>
      <c r="F161" s="63">
        <v>0</v>
      </c>
      <c r="G161" s="63">
        <v>0</v>
      </c>
      <c r="H161" s="105">
        <v>150</v>
      </c>
      <c r="I161" s="105">
        <v>0</v>
      </c>
      <c r="J161" s="105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254">
        <v>0</v>
      </c>
    </row>
    <row r="162" spans="1:17" x14ac:dyDescent="0.3">
      <c r="A162" s="82">
        <v>34312</v>
      </c>
      <c r="B162" s="38" t="s">
        <v>150</v>
      </c>
      <c r="C162" s="111">
        <v>150</v>
      </c>
      <c r="D162" s="63">
        <v>0</v>
      </c>
      <c r="E162" s="63">
        <v>0</v>
      </c>
      <c r="F162" s="63">
        <v>0</v>
      </c>
      <c r="G162" s="63">
        <v>0</v>
      </c>
      <c r="H162" s="105">
        <v>150</v>
      </c>
      <c r="I162" s="105">
        <v>0</v>
      </c>
      <c r="J162" s="105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254">
        <v>0</v>
      </c>
    </row>
    <row r="163" spans="1:17" x14ac:dyDescent="0.3">
      <c r="A163" s="81">
        <v>3432</v>
      </c>
      <c r="B163" s="36" t="s">
        <v>62</v>
      </c>
      <c r="C163" s="110">
        <v>50</v>
      </c>
      <c r="D163" s="60">
        <v>0</v>
      </c>
      <c r="E163" s="60">
        <v>0</v>
      </c>
      <c r="F163" s="60">
        <v>0</v>
      </c>
      <c r="G163" s="60">
        <v>0</v>
      </c>
      <c r="H163" s="104">
        <v>50</v>
      </c>
      <c r="I163" s="104">
        <v>0</v>
      </c>
      <c r="J163" s="104">
        <v>0</v>
      </c>
      <c r="K163" s="60">
        <v>0</v>
      </c>
      <c r="L163" s="100">
        <v>0</v>
      </c>
      <c r="M163" s="60">
        <v>0</v>
      </c>
      <c r="N163" s="60">
        <v>0</v>
      </c>
      <c r="O163" s="60">
        <v>0</v>
      </c>
      <c r="P163" s="60">
        <v>0</v>
      </c>
      <c r="Q163" s="263">
        <v>0</v>
      </c>
    </row>
    <row r="164" spans="1:17" x14ac:dyDescent="0.3">
      <c r="A164" s="81">
        <v>3433</v>
      </c>
      <c r="B164" s="36" t="s">
        <v>51</v>
      </c>
      <c r="C164" s="110">
        <v>15</v>
      </c>
      <c r="D164" s="60">
        <v>0</v>
      </c>
      <c r="E164" s="60">
        <v>0</v>
      </c>
      <c r="F164" s="60">
        <v>0</v>
      </c>
      <c r="G164" s="60">
        <v>0</v>
      </c>
      <c r="H164" s="104">
        <f>H165+H166+H167</f>
        <v>15</v>
      </c>
      <c r="I164" s="104">
        <v>0</v>
      </c>
      <c r="J164" s="104">
        <v>0</v>
      </c>
      <c r="K164" s="60">
        <v>0</v>
      </c>
      <c r="L164" s="100">
        <v>0</v>
      </c>
      <c r="M164" s="60">
        <v>0</v>
      </c>
      <c r="N164" s="60">
        <v>0</v>
      </c>
      <c r="O164" s="60">
        <v>0</v>
      </c>
      <c r="P164" s="60">
        <v>0</v>
      </c>
      <c r="Q164" s="263">
        <v>0</v>
      </c>
    </row>
    <row r="165" spans="1:17" x14ac:dyDescent="0.3">
      <c r="A165" s="83">
        <v>34331</v>
      </c>
      <c r="B165" s="40" t="s">
        <v>163</v>
      </c>
      <c r="C165" s="111">
        <v>5</v>
      </c>
      <c r="D165" s="62">
        <v>0</v>
      </c>
      <c r="E165" s="62">
        <v>0</v>
      </c>
      <c r="F165" s="62">
        <v>0</v>
      </c>
      <c r="G165" s="62">
        <v>0</v>
      </c>
      <c r="H165" s="106">
        <v>5</v>
      </c>
      <c r="I165" s="106">
        <v>0</v>
      </c>
      <c r="J165" s="106">
        <v>0</v>
      </c>
      <c r="K165" s="62">
        <v>0</v>
      </c>
      <c r="L165" s="101">
        <v>0</v>
      </c>
      <c r="M165" s="62">
        <v>0</v>
      </c>
      <c r="N165" s="62">
        <v>0</v>
      </c>
      <c r="O165" s="62">
        <v>0</v>
      </c>
      <c r="P165" s="62">
        <v>0</v>
      </c>
      <c r="Q165" s="265">
        <v>0</v>
      </c>
    </row>
    <row r="166" spans="1:17" x14ac:dyDescent="0.3">
      <c r="A166" s="83">
        <v>34332</v>
      </c>
      <c r="B166" s="40" t="s">
        <v>164</v>
      </c>
      <c r="C166" s="111">
        <v>5</v>
      </c>
      <c r="D166" s="62">
        <v>0</v>
      </c>
      <c r="E166" s="62">
        <v>0</v>
      </c>
      <c r="F166" s="62">
        <v>0</v>
      </c>
      <c r="G166" s="62">
        <v>0</v>
      </c>
      <c r="H166" s="106">
        <v>5</v>
      </c>
      <c r="I166" s="106">
        <v>0</v>
      </c>
      <c r="J166" s="106">
        <v>0</v>
      </c>
      <c r="K166" s="62">
        <v>0</v>
      </c>
      <c r="L166" s="101">
        <v>0</v>
      </c>
      <c r="M166" s="62">
        <v>0</v>
      </c>
      <c r="N166" s="62">
        <v>0</v>
      </c>
      <c r="O166" s="62">
        <v>0</v>
      </c>
      <c r="P166" s="62">
        <v>0</v>
      </c>
      <c r="Q166" s="265">
        <v>0</v>
      </c>
    </row>
    <row r="167" spans="1:17" ht="19.5" thickBot="1" x14ac:dyDescent="0.35">
      <c r="A167" s="84">
        <v>34339</v>
      </c>
      <c r="B167" s="45" t="s">
        <v>165</v>
      </c>
      <c r="C167" s="109">
        <v>5</v>
      </c>
      <c r="D167" s="61">
        <v>0</v>
      </c>
      <c r="E167" s="61">
        <v>0</v>
      </c>
      <c r="F167" s="61">
        <v>0</v>
      </c>
      <c r="G167" s="61">
        <v>0</v>
      </c>
      <c r="H167" s="164">
        <v>5</v>
      </c>
      <c r="I167" s="164">
        <v>0</v>
      </c>
      <c r="J167" s="164">
        <v>0</v>
      </c>
      <c r="K167" s="61">
        <v>0</v>
      </c>
      <c r="L167" s="99">
        <v>0</v>
      </c>
      <c r="M167" s="61">
        <v>0</v>
      </c>
      <c r="N167" s="61">
        <v>0</v>
      </c>
      <c r="O167" s="61">
        <v>0</v>
      </c>
      <c r="P167" s="61">
        <v>0</v>
      </c>
      <c r="Q167" s="266">
        <v>0</v>
      </c>
    </row>
    <row r="168" spans="1:17" ht="37.5" thickBot="1" x14ac:dyDescent="0.35">
      <c r="A168" s="65">
        <v>372</v>
      </c>
      <c r="B168" s="194" t="s">
        <v>166</v>
      </c>
      <c r="C168" s="161">
        <v>0</v>
      </c>
      <c r="D168" s="67">
        <v>0</v>
      </c>
      <c r="E168" s="67">
        <v>0</v>
      </c>
      <c r="F168" s="67">
        <v>0</v>
      </c>
      <c r="G168" s="67">
        <v>0</v>
      </c>
      <c r="H168" s="162">
        <v>0</v>
      </c>
      <c r="I168" s="162">
        <v>0</v>
      </c>
      <c r="J168" s="162">
        <v>0</v>
      </c>
      <c r="K168" s="67">
        <v>0</v>
      </c>
      <c r="L168" s="103">
        <v>0</v>
      </c>
      <c r="M168" s="67">
        <v>0</v>
      </c>
      <c r="N168" s="67">
        <v>0</v>
      </c>
      <c r="O168" s="67">
        <v>0</v>
      </c>
      <c r="P168" s="67">
        <v>0</v>
      </c>
      <c r="Q168" s="252">
        <v>0</v>
      </c>
    </row>
    <row r="169" spans="1:17" ht="36.75" x14ac:dyDescent="0.3">
      <c r="A169" s="280">
        <v>3721</v>
      </c>
      <c r="B169" s="281" t="s">
        <v>190</v>
      </c>
      <c r="C169" s="282">
        <v>0</v>
      </c>
      <c r="D169" s="207">
        <v>0</v>
      </c>
      <c r="E169" s="207">
        <v>0</v>
      </c>
      <c r="F169" s="207">
        <v>0</v>
      </c>
      <c r="G169" s="207">
        <v>0</v>
      </c>
      <c r="H169" s="283">
        <v>0</v>
      </c>
      <c r="I169" s="283">
        <v>0</v>
      </c>
      <c r="J169" s="283">
        <v>0</v>
      </c>
      <c r="K169" s="207">
        <v>0</v>
      </c>
      <c r="L169" s="284">
        <v>0</v>
      </c>
      <c r="M169" s="207">
        <v>0</v>
      </c>
      <c r="N169" s="207">
        <v>0</v>
      </c>
      <c r="O169" s="207">
        <v>0</v>
      </c>
      <c r="P169" s="207">
        <v>0</v>
      </c>
      <c r="Q169" s="268">
        <v>0</v>
      </c>
    </row>
    <row r="170" spans="1:17" ht="36.75" x14ac:dyDescent="0.3">
      <c r="A170" s="217">
        <v>37219</v>
      </c>
      <c r="B170" s="41" t="s">
        <v>191</v>
      </c>
      <c r="C170" s="218">
        <v>0</v>
      </c>
      <c r="D170" s="62">
        <v>0</v>
      </c>
      <c r="E170" s="62">
        <v>0</v>
      </c>
      <c r="F170" s="62">
        <v>0</v>
      </c>
      <c r="G170" s="62">
        <v>0</v>
      </c>
      <c r="H170" s="219">
        <v>0</v>
      </c>
      <c r="I170" s="219">
        <v>0</v>
      </c>
      <c r="J170" s="219">
        <v>0</v>
      </c>
      <c r="K170" s="62">
        <v>0</v>
      </c>
      <c r="L170" s="220">
        <v>0</v>
      </c>
      <c r="M170" s="62">
        <v>0</v>
      </c>
      <c r="N170" s="62">
        <v>0</v>
      </c>
      <c r="O170" s="62">
        <v>0</v>
      </c>
      <c r="P170" s="62">
        <v>0</v>
      </c>
      <c r="Q170" s="265">
        <v>0</v>
      </c>
    </row>
    <row r="171" spans="1:17" x14ac:dyDescent="0.3">
      <c r="A171" s="81">
        <v>3722</v>
      </c>
      <c r="B171" s="36" t="s">
        <v>167</v>
      </c>
      <c r="C171" s="110">
        <v>0</v>
      </c>
      <c r="D171" s="60">
        <v>0</v>
      </c>
      <c r="E171" s="60">
        <v>0</v>
      </c>
      <c r="F171" s="60">
        <v>0</v>
      </c>
      <c r="G171" s="60">
        <v>0</v>
      </c>
      <c r="H171" s="104">
        <v>0</v>
      </c>
      <c r="I171" s="104">
        <v>0</v>
      </c>
      <c r="J171" s="104">
        <v>0</v>
      </c>
      <c r="K171" s="60">
        <v>0</v>
      </c>
      <c r="L171" s="100">
        <v>0</v>
      </c>
      <c r="M171" s="60">
        <v>0</v>
      </c>
      <c r="N171" s="60">
        <v>0</v>
      </c>
      <c r="O171" s="60">
        <v>0</v>
      </c>
      <c r="P171" s="60">
        <v>0</v>
      </c>
      <c r="Q171" s="263">
        <v>0</v>
      </c>
    </row>
    <row r="172" spans="1:17" ht="37.5" thickBot="1" x14ac:dyDescent="0.35">
      <c r="A172" s="84">
        <v>37229</v>
      </c>
      <c r="B172" s="285" t="s">
        <v>168</v>
      </c>
      <c r="C172" s="109">
        <v>0</v>
      </c>
      <c r="D172" s="61">
        <v>0</v>
      </c>
      <c r="E172" s="61">
        <v>0</v>
      </c>
      <c r="F172" s="61">
        <v>0</v>
      </c>
      <c r="G172" s="61">
        <v>0</v>
      </c>
      <c r="H172" s="164">
        <v>0</v>
      </c>
      <c r="I172" s="164">
        <v>0</v>
      </c>
      <c r="J172" s="164">
        <v>0</v>
      </c>
      <c r="K172" s="61">
        <v>0</v>
      </c>
      <c r="L172" s="99">
        <v>0</v>
      </c>
      <c r="M172" s="61">
        <v>0</v>
      </c>
      <c r="N172" s="61">
        <v>0</v>
      </c>
      <c r="O172" s="61">
        <v>0</v>
      </c>
      <c r="P172" s="61">
        <v>0</v>
      </c>
      <c r="Q172" s="266">
        <v>0</v>
      </c>
    </row>
    <row r="173" spans="1:17" ht="19.5" thickBot="1" x14ac:dyDescent="0.35">
      <c r="A173" s="65">
        <v>381</v>
      </c>
      <c r="B173" s="194" t="s">
        <v>208</v>
      </c>
      <c r="C173" s="161">
        <v>0</v>
      </c>
      <c r="D173" s="67">
        <v>0</v>
      </c>
      <c r="E173" s="67">
        <v>0</v>
      </c>
      <c r="F173" s="67">
        <v>0</v>
      </c>
      <c r="G173" s="67">
        <v>0</v>
      </c>
      <c r="H173" s="162">
        <v>0</v>
      </c>
      <c r="I173" s="162">
        <v>0</v>
      </c>
      <c r="J173" s="162">
        <v>0</v>
      </c>
      <c r="K173" s="67">
        <v>0</v>
      </c>
      <c r="L173" s="103">
        <v>0</v>
      </c>
      <c r="M173" s="67">
        <v>0</v>
      </c>
      <c r="N173" s="67">
        <v>0</v>
      </c>
      <c r="O173" s="67">
        <v>0</v>
      </c>
      <c r="P173" s="67">
        <v>0</v>
      </c>
      <c r="Q173" s="252">
        <v>0</v>
      </c>
    </row>
    <row r="174" spans="1:17" x14ac:dyDescent="0.3">
      <c r="A174" s="280">
        <v>3812</v>
      </c>
      <c r="B174" s="281" t="s">
        <v>209</v>
      </c>
      <c r="C174" s="282">
        <v>0</v>
      </c>
      <c r="D174" s="207">
        <v>0</v>
      </c>
      <c r="E174" s="207">
        <v>0</v>
      </c>
      <c r="F174" s="207">
        <v>0</v>
      </c>
      <c r="G174" s="207">
        <v>0</v>
      </c>
      <c r="H174" s="283">
        <v>0</v>
      </c>
      <c r="I174" s="283">
        <v>0</v>
      </c>
      <c r="J174" s="283">
        <v>0</v>
      </c>
      <c r="K174" s="207">
        <v>0</v>
      </c>
      <c r="L174" s="284">
        <v>0</v>
      </c>
      <c r="M174" s="207">
        <v>0</v>
      </c>
      <c r="N174" s="207">
        <v>0</v>
      </c>
      <c r="O174" s="207">
        <v>0</v>
      </c>
      <c r="P174" s="207">
        <v>0</v>
      </c>
      <c r="Q174" s="268">
        <v>0</v>
      </c>
    </row>
    <row r="175" spans="1:17" x14ac:dyDescent="0.3">
      <c r="A175" s="217">
        <v>38129</v>
      </c>
      <c r="B175" s="41" t="s">
        <v>210</v>
      </c>
      <c r="C175" s="218">
        <v>0</v>
      </c>
      <c r="D175" s="62">
        <v>0</v>
      </c>
      <c r="E175" s="62">
        <v>0</v>
      </c>
      <c r="F175" s="62">
        <v>0</v>
      </c>
      <c r="G175" s="62">
        <v>0</v>
      </c>
      <c r="H175" s="219">
        <v>0</v>
      </c>
      <c r="I175" s="219">
        <v>0</v>
      </c>
      <c r="J175" s="219">
        <v>0</v>
      </c>
      <c r="K175" s="62">
        <v>0</v>
      </c>
      <c r="L175" s="220">
        <v>0</v>
      </c>
      <c r="M175" s="62">
        <v>0</v>
      </c>
      <c r="N175" s="62">
        <v>0</v>
      </c>
      <c r="O175" s="62">
        <v>0</v>
      </c>
      <c r="P175" s="62">
        <v>0</v>
      </c>
      <c r="Q175" s="265">
        <v>0</v>
      </c>
    </row>
    <row r="176" spans="1:17" ht="19.5" thickBot="1" x14ac:dyDescent="0.35">
      <c r="A176" s="286">
        <v>4</v>
      </c>
      <c r="B176" s="287"/>
      <c r="C176" s="288">
        <v>18350</v>
      </c>
      <c r="D176" s="289">
        <v>0</v>
      </c>
      <c r="E176" s="289">
        <v>0</v>
      </c>
      <c r="F176" s="289">
        <v>0</v>
      </c>
      <c r="G176" s="289">
        <v>0</v>
      </c>
      <c r="H176" s="291">
        <f>H181</f>
        <v>10200</v>
      </c>
      <c r="I176" s="291">
        <v>7650</v>
      </c>
      <c r="J176" s="291">
        <v>0</v>
      </c>
      <c r="K176" s="292">
        <v>0</v>
      </c>
      <c r="L176" s="290">
        <f>L181</f>
        <v>500</v>
      </c>
      <c r="M176" s="292">
        <v>0</v>
      </c>
      <c r="N176" s="292">
        <v>0</v>
      </c>
      <c r="O176" s="292">
        <v>0</v>
      </c>
      <c r="P176" s="292">
        <v>0</v>
      </c>
      <c r="Q176" s="293">
        <v>0</v>
      </c>
    </row>
    <row r="177" spans="1:17" ht="55.5" thickBot="1" x14ac:dyDescent="0.35">
      <c r="A177" s="65">
        <v>41</v>
      </c>
      <c r="B177" s="160" t="s">
        <v>61</v>
      </c>
      <c r="C177" s="161">
        <v>0</v>
      </c>
      <c r="D177" s="67">
        <v>0</v>
      </c>
      <c r="E177" s="67">
        <v>0</v>
      </c>
      <c r="F177" s="67">
        <v>0</v>
      </c>
      <c r="G177" s="67">
        <v>0</v>
      </c>
      <c r="H177" s="162">
        <v>0</v>
      </c>
      <c r="I177" s="162">
        <v>0</v>
      </c>
      <c r="J177" s="162">
        <v>0</v>
      </c>
      <c r="K177" s="67">
        <v>0</v>
      </c>
      <c r="L177" s="103">
        <v>0</v>
      </c>
      <c r="M177" s="67">
        <v>0</v>
      </c>
      <c r="N177" s="67">
        <v>0</v>
      </c>
      <c r="O177" s="67">
        <v>0</v>
      </c>
      <c r="P177" s="67">
        <v>0</v>
      </c>
      <c r="Q177" s="252">
        <v>0</v>
      </c>
    </row>
    <row r="178" spans="1:17" ht="19.5" thickBot="1" x14ac:dyDescent="0.35">
      <c r="A178" s="65">
        <v>412</v>
      </c>
      <c r="B178" s="300" t="s">
        <v>60</v>
      </c>
      <c r="C178" s="161">
        <v>0</v>
      </c>
      <c r="D178" s="67">
        <v>0</v>
      </c>
      <c r="E178" s="67">
        <v>0</v>
      </c>
      <c r="F178" s="67">
        <v>0</v>
      </c>
      <c r="G178" s="67">
        <v>0</v>
      </c>
      <c r="H178" s="162">
        <v>0</v>
      </c>
      <c r="I178" s="162">
        <v>0</v>
      </c>
      <c r="J178" s="162">
        <v>0</v>
      </c>
      <c r="K178" s="67">
        <v>0</v>
      </c>
      <c r="L178" s="103">
        <v>0</v>
      </c>
      <c r="M178" s="67">
        <v>0</v>
      </c>
      <c r="N178" s="67">
        <v>0</v>
      </c>
      <c r="O178" s="67">
        <v>0</v>
      </c>
      <c r="P178" s="67">
        <v>0</v>
      </c>
      <c r="Q178" s="252">
        <v>0</v>
      </c>
    </row>
    <row r="179" spans="1:17" x14ac:dyDescent="0.3">
      <c r="A179" s="183">
        <v>41231</v>
      </c>
      <c r="B179" s="294" t="s">
        <v>153</v>
      </c>
      <c r="C179" s="295">
        <v>0</v>
      </c>
      <c r="D179" s="296">
        <v>0</v>
      </c>
      <c r="E179" s="296">
        <v>0</v>
      </c>
      <c r="F179" s="296">
        <v>0</v>
      </c>
      <c r="G179" s="296">
        <v>0</v>
      </c>
      <c r="H179" s="298">
        <v>0</v>
      </c>
      <c r="I179" s="298">
        <v>0</v>
      </c>
      <c r="J179" s="298">
        <v>0</v>
      </c>
      <c r="K179" s="296">
        <v>0</v>
      </c>
      <c r="L179" s="297">
        <v>0</v>
      </c>
      <c r="M179" s="296">
        <v>0</v>
      </c>
      <c r="N179" s="296">
        <v>0</v>
      </c>
      <c r="O179" s="296">
        <v>0</v>
      </c>
      <c r="P179" s="296">
        <v>0</v>
      </c>
      <c r="Q179" s="299">
        <v>0</v>
      </c>
    </row>
    <row r="180" spans="1:17" ht="19.5" thickBot="1" x14ac:dyDescent="0.35">
      <c r="A180" s="84">
        <v>41249</v>
      </c>
      <c r="B180" s="45" t="s">
        <v>211</v>
      </c>
      <c r="C180" s="301">
        <v>0</v>
      </c>
      <c r="D180" s="61">
        <v>0</v>
      </c>
      <c r="E180" s="61">
        <v>0</v>
      </c>
      <c r="F180" s="61">
        <v>0</v>
      </c>
      <c r="G180" s="61">
        <v>0</v>
      </c>
      <c r="H180" s="107">
        <v>0</v>
      </c>
      <c r="I180" s="107">
        <v>0</v>
      </c>
      <c r="J180" s="107">
        <v>0</v>
      </c>
      <c r="K180" s="61">
        <v>0</v>
      </c>
      <c r="L180" s="99">
        <v>0</v>
      </c>
      <c r="M180" s="61">
        <v>0</v>
      </c>
      <c r="N180" s="61">
        <v>0</v>
      </c>
      <c r="O180" s="61">
        <v>0</v>
      </c>
      <c r="P180" s="61">
        <v>0</v>
      </c>
      <c r="Q180" s="266">
        <v>0</v>
      </c>
    </row>
    <row r="181" spans="1:17" ht="55.5" thickBot="1" x14ac:dyDescent="0.35">
      <c r="A181" s="65">
        <v>42</v>
      </c>
      <c r="B181" s="302" t="s">
        <v>19</v>
      </c>
      <c r="C181" s="161">
        <v>18350</v>
      </c>
      <c r="D181" s="67">
        <v>0</v>
      </c>
      <c r="E181" s="67">
        <v>0</v>
      </c>
      <c r="F181" s="67">
        <v>0</v>
      </c>
      <c r="G181" s="67">
        <v>0</v>
      </c>
      <c r="H181" s="162">
        <f>H182+H199</f>
        <v>10200</v>
      </c>
      <c r="I181" s="162">
        <v>7650</v>
      </c>
      <c r="J181" s="162">
        <v>0</v>
      </c>
      <c r="K181" s="67">
        <v>0</v>
      </c>
      <c r="L181" s="103">
        <f>L199</f>
        <v>500</v>
      </c>
      <c r="M181" s="67">
        <v>0</v>
      </c>
      <c r="N181" s="67">
        <v>0</v>
      </c>
      <c r="O181" s="67">
        <v>0</v>
      </c>
      <c r="P181" s="67">
        <v>0</v>
      </c>
      <c r="Q181" s="252">
        <v>0</v>
      </c>
    </row>
    <row r="182" spans="1:17" ht="19.5" thickBot="1" x14ac:dyDescent="0.35">
      <c r="A182" s="65">
        <v>422</v>
      </c>
      <c r="B182" s="204" t="s">
        <v>20</v>
      </c>
      <c r="C182" s="161">
        <v>17650</v>
      </c>
      <c r="D182" s="67">
        <v>0</v>
      </c>
      <c r="E182" s="67">
        <v>0</v>
      </c>
      <c r="F182" s="67">
        <v>0</v>
      </c>
      <c r="G182" s="67">
        <v>0</v>
      </c>
      <c r="H182" s="162">
        <f>H196</f>
        <v>10000</v>
      </c>
      <c r="I182" s="162">
        <v>7650</v>
      </c>
      <c r="J182" s="162">
        <v>0</v>
      </c>
      <c r="K182" s="67">
        <v>0</v>
      </c>
      <c r="L182" s="103">
        <v>0</v>
      </c>
      <c r="M182" s="67">
        <v>0</v>
      </c>
      <c r="N182" s="67">
        <v>0</v>
      </c>
      <c r="O182" s="67">
        <v>0</v>
      </c>
      <c r="P182" s="67">
        <v>0</v>
      </c>
      <c r="Q182" s="252">
        <v>0</v>
      </c>
    </row>
    <row r="183" spans="1:17" x14ac:dyDescent="0.3">
      <c r="A183" s="187">
        <v>4221</v>
      </c>
      <c r="B183" s="203" t="s">
        <v>46</v>
      </c>
      <c r="C183" s="189">
        <v>0</v>
      </c>
      <c r="D183" s="198">
        <v>0</v>
      </c>
      <c r="E183" s="198">
        <v>0</v>
      </c>
      <c r="F183" s="198">
        <v>0</v>
      </c>
      <c r="G183" s="198">
        <v>0</v>
      </c>
      <c r="H183" s="193">
        <v>0</v>
      </c>
      <c r="I183" s="193">
        <v>0</v>
      </c>
      <c r="J183" s="193">
        <v>0</v>
      </c>
      <c r="K183" s="198">
        <v>0</v>
      </c>
      <c r="L183" s="197">
        <v>0</v>
      </c>
      <c r="M183" s="198">
        <v>0</v>
      </c>
      <c r="N183" s="198">
        <v>0</v>
      </c>
      <c r="O183" s="198">
        <v>0</v>
      </c>
      <c r="P183" s="198">
        <v>0</v>
      </c>
      <c r="Q183" s="264">
        <v>0</v>
      </c>
    </row>
    <row r="184" spans="1:17" x14ac:dyDescent="0.3">
      <c r="A184" s="89">
        <v>42211</v>
      </c>
      <c r="B184" s="90" t="s">
        <v>120</v>
      </c>
      <c r="C184" s="111">
        <v>0</v>
      </c>
      <c r="D184" s="87">
        <v>0</v>
      </c>
      <c r="E184" s="87">
        <v>0</v>
      </c>
      <c r="F184" s="87">
        <v>0</v>
      </c>
      <c r="G184" s="87">
        <v>0</v>
      </c>
      <c r="H184" s="105">
        <v>0</v>
      </c>
      <c r="I184" s="105">
        <v>0</v>
      </c>
      <c r="J184" s="105">
        <v>0</v>
      </c>
      <c r="K184" s="63">
        <v>0</v>
      </c>
      <c r="L184" s="87">
        <v>0</v>
      </c>
      <c r="M184" s="63">
        <v>0</v>
      </c>
      <c r="N184" s="63">
        <v>0</v>
      </c>
      <c r="O184" s="63">
        <v>0</v>
      </c>
      <c r="P184" s="63">
        <v>0</v>
      </c>
      <c r="Q184" s="254">
        <v>0</v>
      </c>
    </row>
    <row r="185" spans="1:17" x14ac:dyDescent="0.3">
      <c r="A185" s="89">
        <v>42212</v>
      </c>
      <c r="B185" s="90" t="s">
        <v>138</v>
      </c>
      <c r="C185" s="111">
        <v>0</v>
      </c>
      <c r="D185" s="87">
        <v>0</v>
      </c>
      <c r="E185" s="87">
        <v>0</v>
      </c>
      <c r="F185" s="87">
        <v>0</v>
      </c>
      <c r="G185" s="87">
        <v>0</v>
      </c>
      <c r="H185" s="105">
        <v>0</v>
      </c>
      <c r="I185" s="105">
        <v>0</v>
      </c>
      <c r="J185" s="105">
        <v>0</v>
      </c>
      <c r="K185" s="63">
        <v>0</v>
      </c>
      <c r="L185" s="87">
        <v>0</v>
      </c>
      <c r="M185" s="63">
        <v>0</v>
      </c>
      <c r="N185" s="63">
        <v>0</v>
      </c>
      <c r="O185" s="63">
        <v>0</v>
      </c>
      <c r="P185" s="63">
        <v>0</v>
      </c>
      <c r="Q185" s="254">
        <v>0</v>
      </c>
    </row>
    <row r="186" spans="1:17" x14ac:dyDescent="0.3">
      <c r="A186" s="89">
        <v>42219</v>
      </c>
      <c r="B186" s="90" t="s">
        <v>121</v>
      </c>
      <c r="C186" s="111">
        <v>0</v>
      </c>
      <c r="D186" s="87">
        <v>0</v>
      </c>
      <c r="E186" s="87">
        <v>0</v>
      </c>
      <c r="F186" s="87">
        <v>0</v>
      </c>
      <c r="G186" s="87">
        <v>0</v>
      </c>
      <c r="H186" s="105">
        <v>0</v>
      </c>
      <c r="I186" s="105">
        <v>0</v>
      </c>
      <c r="J186" s="105">
        <v>0</v>
      </c>
      <c r="K186" s="63">
        <v>0</v>
      </c>
      <c r="L186" s="87">
        <v>0</v>
      </c>
      <c r="M186" s="63">
        <v>0</v>
      </c>
      <c r="N186" s="63">
        <v>0</v>
      </c>
      <c r="O186" s="63">
        <v>0</v>
      </c>
      <c r="P186" s="63">
        <v>0</v>
      </c>
      <c r="Q186" s="254">
        <v>0</v>
      </c>
    </row>
    <row r="187" spans="1:17" x14ac:dyDescent="0.3">
      <c r="A187" s="81">
        <v>4222</v>
      </c>
      <c r="B187" s="46" t="s">
        <v>47</v>
      </c>
      <c r="C187" s="110">
        <v>0</v>
      </c>
      <c r="D187" s="60">
        <v>0</v>
      </c>
      <c r="E187" s="60">
        <v>0</v>
      </c>
      <c r="F187" s="60">
        <v>0</v>
      </c>
      <c r="G187" s="60">
        <v>0</v>
      </c>
      <c r="H187" s="104">
        <v>0</v>
      </c>
      <c r="I187" s="104">
        <v>0</v>
      </c>
      <c r="J187" s="104">
        <v>0</v>
      </c>
      <c r="K187" s="60">
        <v>0</v>
      </c>
      <c r="L187" s="100">
        <v>0</v>
      </c>
      <c r="M187" s="60">
        <v>0</v>
      </c>
      <c r="N187" s="60">
        <v>0</v>
      </c>
      <c r="O187" s="60">
        <v>0</v>
      </c>
      <c r="P187" s="60">
        <v>0</v>
      </c>
      <c r="Q187" s="263">
        <v>0</v>
      </c>
    </row>
    <row r="188" spans="1:17" x14ac:dyDescent="0.3">
      <c r="A188" s="83">
        <v>42221</v>
      </c>
      <c r="B188" s="47" t="s">
        <v>144</v>
      </c>
      <c r="C188" s="111">
        <v>0</v>
      </c>
      <c r="D188" s="62">
        <v>0</v>
      </c>
      <c r="E188" s="62">
        <v>0</v>
      </c>
      <c r="F188" s="62">
        <v>0</v>
      </c>
      <c r="G188" s="62">
        <v>0</v>
      </c>
      <c r="H188" s="106">
        <v>0</v>
      </c>
      <c r="I188" s="106">
        <v>0</v>
      </c>
      <c r="J188" s="106">
        <v>0</v>
      </c>
      <c r="K188" s="62">
        <v>0</v>
      </c>
      <c r="L188" s="101">
        <v>0</v>
      </c>
      <c r="M188" s="62">
        <v>0</v>
      </c>
      <c r="N188" s="62">
        <v>0</v>
      </c>
      <c r="O188" s="62">
        <v>0</v>
      </c>
      <c r="P188" s="62">
        <v>0</v>
      </c>
      <c r="Q188" s="265">
        <v>0</v>
      </c>
    </row>
    <row r="189" spans="1:17" x14ac:dyDescent="0.3">
      <c r="A189" s="83">
        <v>42222</v>
      </c>
      <c r="B189" s="47" t="s">
        <v>142</v>
      </c>
      <c r="C189" s="111">
        <v>0</v>
      </c>
      <c r="D189" s="62">
        <v>0</v>
      </c>
      <c r="E189" s="62">
        <v>0</v>
      </c>
      <c r="F189" s="62">
        <v>0</v>
      </c>
      <c r="G189" s="62">
        <v>0</v>
      </c>
      <c r="H189" s="105">
        <v>0</v>
      </c>
      <c r="I189" s="105">
        <v>0</v>
      </c>
      <c r="J189" s="105">
        <v>0</v>
      </c>
      <c r="K189" s="62">
        <v>0</v>
      </c>
      <c r="L189" s="101">
        <v>0</v>
      </c>
      <c r="M189" s="62">
        <v>0</v>
      </c>
      <c r="N189" s="62">
        <v>0</v>
      </c>
      <c r="O189" s="62">
        <v>0</v>
      </c>
      <c r="P189" s="62">
        <v>0</v>
      </c>
      <c r="Q189" s="265">
        <v>0</v>
      </c>
    </row>
    <row r="190" spans="1:17" x14ac:dyDescent="0.3">
      <c r="A190" s="83">
        <v>42229</v>
      </c>
      <c r="B190" s="47" t="s">
        <v>145</v>
      </c>
      <c r="C190" s="111">
        <v>0</v>
      </c>
      <c r="D190" s="62">
        <v>0</v>
      </c>
      <c r="E190" s="62">
        <v>0</v>
      </c>
      <c r="F190" s="62">
        <v>0</v>
      </c>
      <c r="G190" s="62">
        <v>0</v>
      </c>
      <c r="H190" s="106">
        <v>0</v>
      </c>
      <c r="I190" s="106">
        <v>0</v>
      </c>
      <c r="J190" s="106">
        <v>0</v>
      </c>
      <c r="K190" s="62">
        <v>0</v>
      </c>
      <c r="L190" s="101">
        <v>0</v>
      </c>
      <c r="M190" s="62">
        <v>0</v>
      </c>
      <c r="N190" s="62">
        <v>0</v>
      </c>
      <c r="O190" s="62">
        <v>0</v>
      </c>
      <c r="P190" s="62">
        <v>0</v>
      </c>
      <c r="Q190" s="265">
        <v>0</v>
      </c>
    </row>
    <row r="191" spans="1:17" x14ac:dyDescent="0.3">
      <c r="A191" s="81">
        <v>4223</v>
      </c>
      <c r="B191" s="46" t="s">
        <v>54</v>
      </c>
      <c r="C191" s="110">
        <v>0</v>
      </c>
      <c r="D191" s="60">
        <v>0</v>
      </c>
      <c r="E191" s="60">
        <v>0</v>
      </c>
      <c r="F191" s="60">
        <v>0</v>
      </c>
      <c r="G191" s="60">
        <v>0</v>
      </c>
      <c r="H191" s="104">
        <v>0</v>
      </c>
      <c r="I191" s="104">
        <v>0</v>
      </c>
      <c r="J191" s="104">
        <v>0</v>
      </c>
      <c r="K191" s="60">
        <v>0</v>
      </c>
      <c r="L191" s="100">
        <v>0</v>
      </c>
      <c r="M191" s="60">
        <v>0</v>
      </c>
      <c r="N191" s="60">
        <v>0</v>
      </c>
      <c r="O191" s="60">
        <v>0</v>
      </c>
      <c r="P191" s="60">
        <v>0</v>
      </c>
      <c r="Q191" s="263">
        <v>0</v>
      </c>
    </row>
    <row r="192" spans="1:17" x14ac:dyDescent="0.3">
      <c r="A192" s="83">
        <v>42231</v>
      </c>
      <c r="B192" s="47" t="s">
        <v>139</v>
      </c>
      <c r="C192" s="111">
        <v>0</v>
      </c>
      <c r="D192" s="62">
        <v>0</v>
      </c>
      <c r="E192" s="62">
        <v>0</v>
      </c>
      <c r="F192" s="62">
        <v>0</v>
      </c>
      <c r="G192" s="62">
        <v>0</v>
      </c>
      <c r="H192" s="105">
        <v>0</v>
      </c>
      <c r="I192" s="105">
        <v>0</v>
      </c>
      <c r="J192" s="105">
        <v>0</v>
      </c>
      <c r="K192" s="62">
        <v>0</v>
      </c>
      <c r="L192" s="101">
        <v>0</v>
      </c>
      <c r="M192" s="62">
        <v>0</v>
      </c>
      <c r="N192" s="62">
        <v>0</v>
      </c>
      <c r="O192" s="62">
        <v>0</v>
      </c>
      <c r="P192" s="62">
        <v>0</v>
      </c>
      <c r="Q192" s="265">
        <v>0</v>
      </c>
    </row>
    <row r="193" spans="1:17" x14ac:dyDescent="0.3">
      <c r="A193" s="83">
        <v>42232</v>
      </c>
      <c r="B193" s="47" t="s">
        <v>146</v>
      </c>
      <c r="C193" s="111">
        <v>0</v>
      </c>
      <c r="D193" s="62">
        <v>0</v>
      </c>
      <c r="E193" s="62">
        <v>0</v>
      </c>
      <c r="F193" s="62">
        <v>0</v>
      </c>
      <c r="G193" s="62">
        <v>0</v>
      </c>
      <c r="H193" s="105">
        <v>0</v>
      </c>
      <c r="I193" s="105">
        <v>0</v>
      </c>
      <c r="J193" s="105">
        <v>0</v>
      </c>
      <c r="K193" s="62">
        <v>0</v>
      </c>
      <c r="L193" s="101">
        <v>0</v>
      </c>
      <c r="M193" s="62">
        <v>0</v>
      </c>
      <c r="N193" s="62">
        <v>0</v>
      </c>
      <c r="O193" s="62">
        <v>0</v>
      </c>
      <c r="P193" s="62">
        <v>0</v>
      </c>
      <c r="Q193" s="265">
        <v>0</v>
      </c>
    </row>
    <row r="194" spans="1:17" x14ac:dyDescent="0.3">
      <c r="A194" s="89">
        <v>42239</v>
      </c>
      <c r="B194" s="90" t="s">
        <v>122</v>
      </c>
      <c r="C194" s="111">
        <v>0</v>
      </c>
      <c r="D194" s="87">
        <v>0</v>
      </c>
      <c r="E194" s="87">
        <v>0</v>
      </c>
      <c r="F194" s="87">
        <v>0</v>
      </c>
      <c r="G194" s="87">
        <v>0</v>
      </c>
      <c r="H194" s="105">
        <v>0</v>
      </c>
      <c r="I194" s="105">
        <v>0</v>
      </c>
      <c r="J194" s="105">
        <v>0</v>
      </c>
      <c r="K194" s="63">
        <v>0</v>
      </c>
      <c r="L194" s="87">
        <v>0</v>
      </c>
      <c r="M194" s="63">
        <v>0</v>
      </c>
      <c r="N194" s="63">
        <v>0</v>
      </c>
      <c r="O194" s="63">
        <v>0</v>
      </c>
      <c r="P194" s="63">
        <v>0</v>
      </c>
      <c r="Q194" s="254">
        <v>0</v>
      </c>
    </row>
    <row r="195" spans="1:17" x14ac:dyDescent="0.3">
      <c r="A195" s="81">
        <v>4226</v>
      </c>
      <c r="B195" s="46" t="s">
        <v>48</v>
      </c>
      <c r="C195" s="110">
        <v>7650</v>
      </c>
      <c r="D195" s="60">
        <v>0</v>
      </c>
      <c r="E195" s="60">
        <v>0</v>
      </c>
      <c r="F195" s="60">
        <v>0</v>
      </c>
      <c r="G195" s="60">
        <v>0</v>
      </c>
      <c r="H195" s="104">
        <v>0</v>
      </c>
      <c r="I195" s="104">
        <v>7650</v>
      </c>
      <c r="J195" s="104">
        <v>0</v>
      </c>
      <c r="K195" s="60">
        <v>0</v>
      </c>
      <c r="L195" s="100">
        <v>0</v>
      </c>
      <c r="M195" s="60">
        <v>0</v>
      </c>
      <c r="N195" s="60">
        <v>0</v>
      </c>
      <c r="O195" s="60">
        <v>0</v>
      </c>
      <c r="P195" s="60">
        <v>0</v>
      </c>
      <c r="Q195" s="263">
        <v>0</v>
      </c>
    </row>
    <row r="196" spans="1:17" x14ac:dyDescent="0.3">
      <c r="A196" s="89">
        <v>42262</v>
      </c>
      <c r="B196" s="90" t="s">
        <v>123</v>
      </c>
      <c r="C196" s="111">
        <v>17650</v>
      </c>
      <c r="D196" s="87">
        <v>0</v>
      </c>
      <c r="E196" s="87">
        <v>0</v>
      </c>
      <c r="F196" s="87">
        <v>0</v>
      </c>
      <c r="G196" s="87">
        <v>0</v>
      </c>
      <c r="H196" s="105">
        <v>10000</v>
      </c>
      <c r="I196" s="340">
        <v>7650</v>
      </c>
      <c r="J196" s="340">
        <v>0</v>
      </c>
      <c r="K196" s="63">
        <v>0</v>
      </c>
      <c r="L196" s="87">
        <v>0</v>
      </c>
      <c r="M196" s="63">
        <v>0</v>
      </c>
      <c r="N196" s="63">
        <v>0</v>
      </c>
      <c r="O196" s="63">
        <v>0</v>
      </c>
      <c r="P196" s="63">
        <v>0</v>
      </c>
      <c r="Q196" s="254">
        <v>0</v>
      </c>
    </row>
    <row r="197" spans="1:17" x14ac:dyDescent="0.3">
      <c r="A197" s="81">
        <v>4227</v>
      </c>
      <c r="B197" s="46" t="s">
        <v>49</v>
      </c>
      <c r="C197" s="110">
        <v>0</v>
      </c>
      <c r="D197" s="60">
        <v>0</v>
      </c>
      <c r="E197" s="60">
        <v>0</v>
      </c>
      <c r="F197" s="60">
        <v>0</v>
      </c>
      <c r="G197" s="60">
        <v>0</v>
      </c>
      <c r="H197" s="104">
        <v>0</v>
      </c>
      <c r="I197" s="104">
        <v>0</v>
      </c>
      <c r="J197" s="104">
        <v>0</v>
      </c>
      <c r="K197" s="60">
        <v>0</v>
      </c>
      <c r="L197" s="100">
        <v>0</v>
      </c>
      <c r="M197" s="60">
        <v>0</v>
      </c>
      <c r="N197" s="60">
        <v>0</v>
      </c>
      <c r="O197" s="60">
        <v>0</v>
      </c>
      <c r="P197" s="60">
        <v>0</v>
      </c>
      <c r="Q197" s="263">
        <v>0</v>
      </c>
    </row>
    <row r="198" spans="1:17" ht="19.5" thickBot="1" x14ac:dyDescent="0.35">
      <c r="A198" s="84">
        <v>42273</v>
      </c>
      <c r="B198" s="205" t="s">
        <v>154</v>
      </c>
      <c r="C198" s="109">
        <v>0</v>
      </c>
      <c r="D198" s="61">
        <v>0</v>
      </c>
      <c r="E198" s="61">
        <v>0</v>
      </c>
      <c r="F198" s="61">
        <v>0</v>
      </c>
      <c r="G198" s="61">
        <v>0</v>
      </c>
      <c r="H198" s="164">
        <v>0</v>
      </c>
      <c r="I198" s="164">
        <v>0</v>
      </c>
      <c r="J198" s="164">
        <v>0</v>
      </c>
      <c r="K198" s="61">
        <v>0</v>
      </c>
      <c r="L198" s="99">
        <v>0</v>
      </c>
      <c r="M198" s="61">
        <v>0</v>
      </c>
      <c r="N198" s="61">
        <v>0</v>
      </c>
      <c r="O198" s="61">
        <v>0</v>
      </c>
      <c r="P198" s="61">
        <v>0</v>
      </c>
      <c r="Q198" s="266">
        <v>0</v>
      </c>
    </row>
    <row r="199" spans="1:17" ht="19.5" thickBot="1" x14ac:dyDescent="0.35">
      <c r="A199" s="65">
        <v>424</v>
      </c>
      <c r="B199" s="204" t="s">
        <v>21</v>
      </c>
      <c r="C199" s="161">
        <v>700</v>
      </c>
      <c r="D199" s="67">
        <v>0</v>
      </c>
      <c r="E199" s="67">
        <v>0</v>
      </c>
      <c r="F199" s="67">
        <v>0</v>
      </c>
      <c r="G199" s="67">
        <v>0</v>
      </c>
      <c r="H199" s="162">
        <f>H200</f>
        <v>200</v>
      </c>
      <c r="I199" s="162">
        <v>0</v>
      </c>
      <c r="J199" s="162">
        <v>0</v>
      </c>
      <c r="K199" s="67">
        <v>0</v>
      </c>
      <c r="L199" s="103">
        <f>L200</f>
        <v>500</v>
      </c>
      <c r="M199" s="67">
        <v>0</v>
      </c>
      <c r="N199" s="67">
        <v>0</v>
      </c>
      <c r="O199" s="67">
        <v>0</v>
      </c>
      <c r="P199" s="67">
        <v>0</v>
      </c>
      <c r="Q199" s="252">
        <v>0</v>
      </c>
    </row>
    <row r="200" spans="1:17" x14ac:dyDescent="0.3">
      <c r="A200" s="187">
        <v>4241</v>
      </c>
      <c r="B200" s="203" t="s">
        <v>50</v>
      </c>
      <c r="C200" s="189">
        <v>700</v>
      </c>
      <c r="D200" s="207">
        <v>0</v>
      </c>
      <c r="E200" s="207">
        <v>0</v>
      </c>
      <c r="F200" s="207">
        <v>0</v>
      </c>
      <c r="G200" s="207">
        <v>0</v>
      </c>
      <c r="H200" s="193">
        <f>H201</f>
        <v>200</v>
      </c>
      <c r="I200" s="193">
        <v>0</v>
      </c>
      <c r="J200" s="193">
        <v>0</v>
      </c>
      <c r="K200" s="207">
        <v>0</v>
      </c>
      <c r="L200" s="206">
        <f>L201</f>
        <v>500</v>
      </c>
      <c r="M200" s="207">
        <v>0</v>
      </c>
      <c r="N200" s="207">
        <v>0</v>
      </c>
      <c r="O200" s="207">
        <v>0</v>
      </c>
      <c r="P200" s="207">
        <v>0</v>
      </c>
      <c r="Q200" s="268">
        <v>0</v>
      </c>
    </row>
    <row r="201" spans="1:17" x14ac:dyDescent="0.3">
      <c r="A201" s="83">
        <v>42411</v>
      </c>
      <c r="B201" s="47" t="s">
        <v>50</v>
      </c>
      <c r="C201" s="112">
        <v>700</v>
      </c>
      <c r="D201" s="62">
        <v>0</v>
      </c>
      <c r="E201" s="62">
        <v>0</v>
      </c>
      <c r="F201" s="62">
        <v>0</v>
      </c>
      <c r="G201" s="62">
        <v>0</v>
      </c>
      <c r="H201" s="105">
        <v>200</v>
      </c>
      <c r="I201" s="105">
        <v>0</v>
      </c>
      <c r="J201" s="105">
        <v>0</v>
      </c>
      <c r="K201" s="62">
        <v>0</v>
      </c>
      <c r="L201" s="101">
        <v>500</v>
      </c>
      <c r="M201" s="62">
        <v>0</v>
      </c>
      <c r="N201" s="62">
        <v>0</v>
      </c>
      <c r="O201" s="62">
        <v>0</v>
      </c>
      <c r="P201" s="62">
        <v>0</v>
      </c>
      <c r="Q201" s="265">
        <v>0</v>
      </c>
    </row>
    <row r="202" spans="1:17" x14ac:dyDescent="0.3">
      <c r="A202" s="81">
        <v>4242</v>
      </c>
      <c r="B202" s="46" t="s">
        <v>65</v>
      </c>
      <c r="C202" s="110">
        <v>0</v>
      </c>
      <c r="D202" s="60">
        <v>0</v>
      </c>
      <c r="E202" s="60">
        <v>0</v>
      </c>
      <c r="F202" s="60">
        <v>0</v>
      </c>
      <c r="G202" s="60">
        <v>0</v>
      </c>
      <c r="H202" s="104">
        <v>0</v>
      </c>
      <c r="I202" s="104">
        <v>0</v>
      </c>
      <c r="J202" s="104">
        <v>0</v>
      </c>
      <c r="K202" s="60">
        <v>0</v>
      </c>
      <c r="L202" s="100">
        <v>0</v>
      </c>
      <c r="M202" s="60">
        <v>0</v>
      </c>
      <c r="N202" s="60">
        <v>0</v>
      </c>
      <c r="O202" s="60">
        <v>0</v>
      </c>
      <c r="P202" s="60">
        <v>0</v>
      </c>
      <c r="Q202" s="263">
        <v>0</v>
      </c>
    </row>
    <row r="203" spans="1:17" ht="19.5" thickBot="1" x14ac:dyDescent="0.35">
      <c r="A203" s="80">
        <v>42421</v>
      </c>
      <c r="B203" s="208" t="s">
        <v>124</v>
      </c>
      <c r="C203" s="109">
        <v>0</v>
      </c>
      <c r="D203" s="64">
        <v>0</v>
      </c>
      <c r="E203" s="64">
        <v>0</v>
      </c>
      <c r="F203" s="64">
        <v>0</v>
      </c>
      <c r="G203" s="64">
        <v>0</v>
      </c>
      <c r="H203" s="107">
        <v>0</v>
      </c>
      <c r="I203" s="107">
        <v>0</v>
      </c>
      <c r="J203" s="107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0</v>
      </c>
      <c r="P203" s="64">
        <v>0</v>
      </c>
      <c r="Q203" s="255">
        <v>0</v>
      </c>
    </row>
    <row r="204" spans="1:17" ht="19.5" thickBot="1" x14ac:dyDescent="0.35">
      <c r="A204" s="65">
        <v>426</v>
      </c>
      <c r="B204" s="204" t="s">
        <v>26</v>
      </c>
      <c r="C204" s="161">
        <v>0</v>
      </c>
      <c r="D204" s="67">
        <v>0</v>
      </c>
      <c r="E204" s="67">
        <v>0</v>
      </c>
      <c r="F204" s="67">
        <v>0</v>
      </c>
      <c r="G204" s="67">
        <v>0</v>
      </c>
      <c r="H204" s="162">
        <v>0</v>
      </c>
      <c r="I204" s="162">
        <v>0</v>
      </c>
      <c r="J204" s="162">
        <v>0</v>
      </c>
      <c r="K204" s="67">
        <v>0</v>
      </c>
      <c r="L204" s="103">
        <v>0</v>
      </c>
      <c r="M204" s="67">
        <v>0</v>
      </c>
      <c r="N204" s="67">
        <v>0</v>
      </c>
      <c r="O204" s="67">
        <v>0</v>
      </c>
      <c r="P204" s="67">
        <v>0</v>
      </c>
      <c r="Q204" s="252">
        <v>0</v>
      </c>
    </row>
    <row r="205" spans="1:17" x14ac:dyDescent="0.3">
      <c r="A205" s="187">
        <v>4262</v>
      </c>
      <c r="B205" s="203" t="s">
        <v>26</v>
      </c>
      <c r="C205" s="189">
        <v>0</v>
      </c>
      <c r="D205" s="198">
        <v>0</v>
      </c>
      <c r="E205" s="198">
        <v>0</v>
      </c>
      <c r="F205" s="198">
        <v>0</v>
      </c>
      <c r="G205" s="198">
        <v>0</v>
      </c>
      <c r="H205" s="193">
        <v>0</v>
      </c>
      <c r="I205" s="193">
        <v>0</v>
      </c>
      <c r="J205" s="193">
        <v>0</v>
      </c>
      <c r="K205" s="198">
        <v>0</v>
      </c>
      <c r="L205" s="197">
        <v>0</v>
      </c>
      <c r="M205" s="198">
        <v>0</v>
      </c>
      <c r="N205" s="198">
        <v>0</v>
      </c>
      <c r="O205" s="198">
        <v>0</v>
      </c>
      <c r="P205" s="198">
        <v>0</v>
      </c>
      <c r="Q205" s="264">
        <v>0</v>
      </c>
    </row>
    <row r="206" spans="1:17" ht="19.5" thickBot="1" x14ac:dyDescent="0.35">
      <c r="A206" s="80">
        <v>42621</v>
      </c>
      <c r="B206" s="208" t="s">
        <v>26</v>
      </c>
      <c r="C206" s="109">
        <v>0</v>
      </c>
      <c r="D206" s="64">
        <v>0</v>
      </c>
      <c r="E206" s="64">
        <v>0</v>
      </c>
      <c r="F206" s="64">
        <v>0</v>
      </c>
      <c r="G206" s="64">
        <v>0</v>
      </c>
      <c r="H206" s="107">
        <v>0</v>
      </c>
      <c r="I206" s="107">
        <v>0</v>
      </c>
      <c r="J206" s="107">
        <v>0</v>
      </c>
      <c r="K206" s="64">
        <v>0</v>
      </c>
      <c r="L206" s="64">
        <v>0</v>
      </c>
      <c r="M206" s="64">
        <v>0</v>
      </c>
      <c r="N206" s="64">
        <v>0</v>
      </c>
      <c r="O206" s="64">
        <v>0</v>
      </c>
      <c r="P206" s="64">
        <v>0</v>
      </c>
      <c r="Q206" s="255">
        <v>0</v>
      </c>
    </row>
    <row r="207" spans="1:17" ht="19.5" thickBot="1" x14ac:dyDescent="0.35">
      <c r="A207" s="209"/>
      <c r="B207" s="210" t="s">
        <v>23</v>
      </c>
      <c r="C207" s="161">
        <v>2490545</v>
      </c>
      <c r="D207" s="185">
        <v>42840</v>
      </c>
      <c r="E207" s="185">
        <v>59160</v>
      </c>
      <c r="F207" s="103">
        <f>F22</f>
        <v>64100</v>
      </c>
      <c r="G207" s="67">
        <f>G22</f>
        <v>4500</v>
      </c>
      <c r="H207" s="162">
        <f>H22+H176</f>
        <v>98615</v>
      </c>
      <c r="I207" s="162">
        <v>18000</v>
      </c>
      <c r="J207" s="162">
        <f>J22</f>
        <v>3000</v>
      </c>
      <c r="K207" s="67">
        <v>0</v>
      </c>
      <c r="L207" s="103">
        <f>L22+L176</f>
        <v>2197500</v>
      </c>
      <c r="M207" s="67">
        <f>M22</f>
        <v>11.5</v>
      </c>
      <c r="N207" s="67">
        <f>N22</f>
        <v>2600</v>
      </c>
      <c r="O207" s="67">
        <v>0</v>
      </c>
      <c r="P207" s="67">
        <v>0</v>
      </c>
      <c r="Q207" s="252">
        <f>Q22</f>
        <v>218.5</v>
      </c>
    </row>
    <row r="208" spans="1:17" x14ac:dyDescent="0.3">
      <c r="A208" s="48"/>
      <c r="B208" s="49"/>
      <c r="C208" s="23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</row>
    <row r="210" spans="1:5" ht="20.25" x14ac:dyDescent="0.3">
      <c r="A210" s="134" t="s">
        <v>220</v>
      </c>
      <c r="B210" s="134"/>
      <c r="C210" s="134"/>
      <c r="D210" s="249"/>
      <c r="E210" s="249"/>
    </row>
    <row r="211" spans="1:5" ht="20.25" x14ac:dyDescent="0.3">
      <c r="A211" s="134"/>
      <c r="B211" s="134"/>
      <c r="C211" s="134"/>
      <c r="D211" s="249"/>
      <c r="E211" s="249"/>
    </row>
    <row r="212" spans="1:5" ht="20.25" x14ac:dyDescent="0.3">
      <c r="A212" s="134"/>
      <c r="B212" s="134"/>
      <c r="C212" s="134"/>
      <c r="D212" s="249"/>
      <c r="E212" s="249"/>
    </row>
    <row r="213" spans="1:5" ht="20.25" x14ac:dyDescent="0.3">
      <c r="A213" s="134" t="s">
        <v>207</v>
      </c>
      <c r="B213" s="134"/>
      <c r="C213" s="134"/>
      <c r="D213" s="249"/>
      <c r="E213" s="249"/>
    </row>
    <row r="214" spans="1:5" ht="20.25" x14ac:dyDescent="0.3">
      <c r="A214" s="134"/>
      <c r="B214" s="134"/>
      <c r="C214" s="134"/>
      <c r="D214" s="249"/>
      <c r="E214" s="249"/>
    </row>
    <row r="215" spans="1:5" ht="20.25" x14ac:dyDescent="0.3">
      <c r="A215" s="134" t="s">
        <v>260</v>
      </c>
      <c r="B215" s="134"/>
      <c r="C215" s="134"/>
      <c r="D215" s="249"/>
      <c r="E215" s="249"/>
    </row>
    <row r="216" spans="1:5" ht="20.25" x14ac:dyDescent="0.3">
      <c r="A216" s="134"/>
      <c r="B216" s="134"/>
      <c r="C216" s="134"/>
      <c r="D216" s="249"/>
      <c r="E216" s="249"/>
    </row>
    <row r="217" spans="1:5" ht="26.25" x14ac:dyDescent="0.4">
      <c r="A217" s="277" t="s">
        <v>259</v>
      </c>
      <c r="B217" s="248"/>
      <c r="C217" s="248"/>
      <c r="D217" s="244"/>
      <c r="E217" s="244"/>
    </row>
    <row r="218" spans="1:5" ht="26.25" x14ac:dyDescent="0.4">
      <c r="A218" s="278" t="s">
        <v>212</v>
      </c>
      <c r="B218" s="246"/>
      <c r="C218" s="245"/>
      <c r="D218" s="244"/>
      <c r="E218" s="244"/>
    </row>
  </sheetData>
  <mergeCells count="9">
    <mergeCell ref="O9:Q9"/>
    <mergeCell ref="O11:Q11"/>
    <mergeCell ref="O12:Q12"/>
    <mergeCell ref="O8:Q8"/>
    <mergeCell ref="A1:C1"/>
    <mergeCell ref="A2:Q2"/>
    <mergeCell ref="B3:H3"/>
    <mergeCell ref="A6:D6"/>
    <mergeCell ref="O7:Q7"/>
  </mergeCells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2"/>
  <sheetViews>
    <sheetView topLeftCell="A13" workbookViewId="0">
      <selection activeCell="A30" sqref="A30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78" t="s">
        <v>258</v>
      </c>
      <c r="B2" s="378"/>
      <c r="C2" s="378"/>
      <c r="D2" s="378"/>
    </row>
    <row r="3" spans="1:5" ht="21" x14ac:dyDescent="0.35">
      <c r="A3" s="378"/>
      <c r="B3" s="378"/>
      <c r="C3" s="378"/>
      <c r="D3" s="378"/>
    </row>
    <row r="4" spans="1:5" ht="20.25" x14ac:dyDescent="0.3">
      <c r="A4" s="379"/>
      <c r="B4" s="379"/>
      <c r="C4" s="379"/>
      <c r="D4" s="379"/>
      <c r="E4" s="114"/>
    </row>
    <row r="5" spans="1:5" ht="20.25" x14ac:dyDescent="0.3">
      <c r="A5" s="379" t="s">
        <v>172</v>
      </c>
      <c r="B5" s="379"/>
      <c r="C5" s="379"/>
      <c r="D5" s="379"/>
    </row>
    <row r="6" spans="1:5" ht="21" thickBot="1" x14ac:dyDescent="0.35">
      <c r="A6" s="115"/>
      <c r="B6" s="159" t="s">
        <v>188</v>
      </c>
      <c r="C6" s="159" t="s">
        <v>188</v>
      </c>
      <c r="D6" s="159" t="s">
        <v>188</v>
      </c>
    </row>
    <row r="7" spans="1:5" ht="41.25" thickBot="1" x14ac:dyDescent="0.35">
      <c r="A7" s="145"/>
      <c r="B7" s="146" t="s">
        <v>221</v>
      </c>
      <c r="C7" s="146" t="s">
        <v>222</v>
      </c>
      <c r="D7" s="147" t="s">
        <v>223</v>
      </c>
    </row>
    <row r="8" spans="1:5" ht="20.25" x14ac:dyDescent="0.3">
      <c r="A8" s="148" t="s">
        <v>173</v>
      </c>
      <c r="B8" s="149">
        <f>B9</f>
        <v>2497665</v>
      </c>
      <c r="C8" s="149">
        <f>C9</f>
        <v>2490665</v>
      </c>
      <c r="D8" s="150">
        <f>D9</f>
        <v>2490545</v>
      </c>
    </row>
    <row r="9" spans="1:5" ht="20.25" x14ac:dyDescent="0.3">
      <c r="A9" s="151" t="s">
        <v>174</v>
      </c>
      <c r="B9" s="116">
        <v>2497665</v>
      </c>
      <c r="C9" s="116">
        <v>2490665</v>
      </c>
      <c r="D9" s="152">
        <v>2490545</v>
      </c>
    </row>
    <row r="10" spans="1:5" ht="20.25" x14ac:dyDescent="0.3">
      <c r="A10" s="151" t="s">
        <v>175</v>
      </c>
      <c r="B10" s="117"/>
      <c r="C10" s="117"/>
      <c r="D10" s="118"/>
    </row>
    <row r="11" spans="1:5" ht="20.25" x14ac:dyDescent="0.3">
      <c r="A11" s="153" t="s">
        <v>176</v>
      </c>
      <c r="B11" s="116">
        <f>B12+B13</f>
        <v>2487665</v>
      </c>
      <c r="C11" s="116">
        <f>C12+C13</f>
        <v>2490665</v>
      </c>
      <c r="D11" s="152">
        <f>D12+D13</f>
        <v>2490545</v>
      </c>
    </row>
    <row r="12" spans="1:5" ht="20.25" x14ac:dyDescent="0.3">
      <c r="A12" s="151" t="s">
        <v>177</v>
      </c>
      <c r="B12" s="117">
        <v>2472315</v>
      </c>
      <c r="C12" s="117">
        <v>2472315</v>
      </c>
      <c r="D12" s="118">
        <v>2472195</v>
      </c>
    </row>
    <row r="13" spans="1:5" ht="20.25" x14ac:dyDescent="0.3">
      <c r="A13" s="151" t="s">
        <v>178</v>
      </c>
      <c r="B13" s="117">
        <v>15350</v>
      </c>
      <c r="C13" s="117">
        <v>18350</v>
      </c>
      <c r="D13" s="118">
        <v>18350</v>
      </c>
    </row>
    <row r="14" spans="1:5" ht="21" thickBot="1" x14ac:dyDescent="0.35">
      <c r="A14" s="154" t="s">
        <v>179</v>
      </c>
      <c r="B14" s="155">
        <f>B8-B11</f>
        <v>10000</v>
      </c>
      <c r="C14" s="155">
        <f>C8-C11</f>
        <v>0</v>
      </c>
      <c r="D14" s="156">
        <f>D8-D11</f>
        <v>0</v>
      </c>
    </row>
    <row r="15" spans="1:5" ht="40.5" x14ac:dyDescent="0.3">
      <c r="A15" s="233" t="s">
        <v>194</v>
      </c>
      <c r="B15" s="230">
        <v>6857.78</v>
      </c>
      <c r="C15" s="230"/>
      <c r="D15" s="231"/>
    </row>
    <row r="16" spans="1:5" ht="41.25" thickBot="1" x14ac:dyDescent="0.35">
      <c r="A16" s="234" t="s">
        <v>243</v>
      </c>
      <c r="B16" s="215">
        <v>-10000</v>
      </c>
      <c r="C16" s="215"/>
      <c r="D16" s="216">
        <v>-10000</v>
      </c>
    </row>
    <row r="17" spans="1:4" ht="41.25" thickBot="1" x14ac:dyDescent="0.35">
      <c r="A17" s="226"/>
      <c r="B17" s="227" t="s">
        <v>221</v>
      </c>
      <c r="C17" s="228" t="s">
        <v>222</v>
      </c>
      <c r="D17" s="229" t="s">
        <v>223</v>
      </c>
    </row>
    <row r="18" spans="1:4" ht="21.75" thickTop="1" thickBot="1" x14ac:dyDescent="0.35">
      <c r="A18" s="119" t="s">
        <v>180</v>
      </c>
      <c r="B18" s="120"/>
      <c r="C18" s="120">
        <v>0</v>
      </c>
      <c r="D18" s="121">
        <v>0</v>
      </c>
    </row>
    <row r="19" spans="1:4" ht="21.75" thickTop="1" thickBot="1" x14ac:dyDescent="0.35">
      <c r="A19" s="122" t="s">
        <v>181</v>
      </c>
      <c r="B19" s="123"/>
      <c r="C19" s="123">
        <v>0</v>
      </c>
      <c r="D19" s="124">
        <v>0</v>
      </c>
    </row>
    <row r="20" spans="1:4" ht="21.75" thickTop="1" thickBot="1" x14ac:dyDescent="0.35">
      <c r="A20" s="125" t="s">
        <v>182</v>
      </c>
      <c r="B20" s="126"/>
      <c r="C20" s="126">
        <v>0</v>
      </c>
      <c r="D20" s="127">
        <v>0</v>
      </c>
    </row>
    <row r="21" spans="1:4" ht="21" thickBot="1" x14ac:dyDescent="0.35">
      <c r="A21" s="157"/>
      <c r="B21" s="128"/>
      <c r="C21" s="128"/>
      <c r="D21" s="158"/>
    </row>
    <row r="22" spans="1:4" ht="21" thickBot="1" x14ac:dyDescent="0.35">
      <c r="A22" s="129" t="s">
        <v>183</v>
      </c>
      <c r="B22" s="130"/>
      <c r="C22" s="130">
        <v>0</v>
      </c>
      <c r="D22" s="131">
        <v>0</v>
      </c>
    </row>
    <row r="23" spans="1:4" ht="20.25" x14ac:dyDescent="0.3">
      <c r="A23" s="132"/>
      <c r="B23" s="133"/>
      <c r="C23" s="133"/>
      <c r="D23" s="133"/>
    </row>
    <row r="24" spans="1:4" ht="20.25" x14ac:dyDescent="0.3">
      <c r="A24" s="134" t="s">
        <v>220</v>
      </c>
      <c r="B24" s="134"/>
      <c r="C24" s="134"/>
      <c r="D24" s="134"/>
    </row>
    <row r="25" spans="1:4" s="232" customFormat="1" ht="20.25" x14ac:dyDescent="0.3">
      <c r="A25" s="134"/>
      <c r="B25" s="134"/>
      <c r="C25" s="134"/>
      <c r="D25" s="134"/>
    </row>
    <row r="26" spans="1:4" ht="20.25" x14ac:dyDescent="0.3">
      <c r="A26" s="134"/>
      <c r="B26" s="134"/>
      <c r="C26" s="134"/>
      <c r="D26" s="134"/>
    </row>
    <row r="27" spans="1:4" ht="20.25" x14ac:dyDescent="0.3">
      <c r="A27" s="134" t="s">
        <v>207</v>
      </c>
      <c r="B27" s="134"/>
      <c r="C27" s="134"/>
    </row>
    <row r="28" spans="1:4" ht="20.25" x14ac:dyDescent="0.3">
      <c r="A28" s="134"/>
      <c r="B28" s="134"/>
      <c r="C28" s="134"/>
    </row>
    <row r="29" spans="1:4" ht="18" x14ac:dyDescent="0.25">
      <c r="A29" s="135" t="s">
        <v>260</v>
      </c>
      <c r="B29" s="232"/>
      <c r="C29" s="232"/>
    </row>
    <row r="31" spans="1:4" ht="18.75" x14ac:dyDescent="0.3">
      <c r="A31" s="275" t="s">
        <v>259</v>
      </c>
    </row>
    <row r="32" spans="1:4" ht="18.75" x14ac:dyDescent="0.3">
      <c r="A32" s="276" t="s">
        <v>212</v>
      </c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E34"/>
  <sheetViews>
    <sheetView topLeftCell="A7" workbookViewId="0">
      <selection activeCell="A32" sqref="A32"/>
    </sheetView>
  </sheetViews>
  <sheetFormatPr defaultRowHeight="12.75" x14ac:dyDescent="0.2"/>
  <cols>
    <col min="1" max="1" width="20.85546875" customWidth="1"/>
    <col min="2" max="2" width="89.28515625" customWidth="1"/>
    <col min="3" max="3" width="26.140625" style="232" customWidth="1"/>
    <col min="4" max="5" width="26.140625" customWidth="1"/>
  </cols>
  <sheetData>
    <row r="1" spans="1:5" ht="39" thickBot="1" x14ac:dyDescent="0.25">
      <c r="A1" s="269" t="s">
        <v>195</v>
      </c>
      <c r="B1" s="270" t="s">
        <v>196</v>
      </c>
      <c r="C1" s="270" t="s">
        <v>217</v>
      </c>
      <c r="D1" s="270" t="s">
        <v>218</v>
      </c>
      <c r="E1" s="271" t="s">
        <v>219</v>
      </c>
    </row>
    <row r="2" spans="1:5" ht="13.5" thickBot="1" x14ac:dyDescent="0.25">
      <c r="A2" s="341"/>
      <c r="B2" s="342"/>
      <c r="C2" s="343">
        <f>C3+C4+C5+C6+C7+C8+C9+C10+C11+C12+C13+C14+C15+C16+C17+C18+C19+C20+C21+C22+C23+C24+C25</f>
        <v>2487665</v>
      </c>
      <c r="D2" s="343">
        <f>D3+D4+D5+D6+D7+D8+D9+D10+D11+D12+D13+D14+D15+D16+D17+D18+D19+D20+D21+D22+D23+D24+D25</f>
        <v>2490665</v>
      </c>
      <c r="E2" s="344">
        <f>E3+E4+E5+E6+E7+E8+E9+E10+E11+E12+E13+E14+E15+E16+E17+E18+E19+E20+E21+E22+E23+E24+E25</f>
        <v>2490545</v>
      </c>
    </row>
    <row r="3" spans="1:5" ht="15.75" x14ac:dyDescent="0.2">
      <c r="A3" s="345">
        <v>63612</v>
      </c>
      <c r="B3" s="346" t="s">
        <v>197</v>
      </c>
      <c r="C3" s="347">
        <v>2197000</v>
      </c>
      <c r="D3" s="347">
        <v>2197000</v>
      </c>
      <c r="E3" s="348">
        <v>2197000</v>
      </c>
    </row>
    <row r="4" spans="1:5" ht="15.75" x14ac:dyDescent="0.2">
      <c r="A4" s="235">
        <v>636131</v>
      </c>
      <c r="B4" s="236" t="s">
        <v>198</v>
      </c>
      <c r="C4" s="330">
        <v>4500</v>
      </c>
      <c r="D4" s="330">
        <v>4500</v>
      </c>
      <c r="E4" s="237">
        <v>4500</v>
      </c>
    </row>
    <row r="5" spans="1:5" s="232" customFormat="1" ht="15.75" x14ac:dyDescent="0.2">
      <c r="A5" s="235">
        <v>636132</v>
      </c>
      <c r="B5" s="236" t="s">
        <v>237</v>
      </c>
      <c r="C5" s="330">
        <v>3000</v>
      </c>
      <c r="D5" s="330">
        <v>3000</v>
      </c>
      <c r="E5" s="237">
        <v>3000</v>
      </c>
    </row>
    <row r="6" spans="1:5" ht="15.75" x14ac:dyDescent="0.2">
      <c r="A6" s="235">
        <v>63622</v>
      </c>
      <c r="B6" s="236" t="s">
        <v>199</v>
      </c>
      <c r="C6" s="330">
        <v>500</v>
      </c>
      <c r="D6" s="330">
        <v>500</v>
      </c>
      <c r="E6" s="237">
        <v>500</v>
      </c>
    </row>
    <row r="7" spans="1:5" s="232" customFormat="1" ht="15.75" x14ac:dyDescent="0.2">
      <c r="A7" s="235">
        <v>639311</v>
      </c>
      <c r="B7" s="238" t="s">
        <v>202</v>
      </c>
      <c r="C7" s="331">
        <f>218.5+114</f>
        <v>332.5</v>
      </c>
      <c r="D7" s="331">
        <f>218.5+114</f>
        <v>332.5</v>
      </c>
      <c r="E7" s="239">
        <v>218.5</v>
      </c>
    </row>
    <row r="8" spans="1:5" s="232" customFormat="1" ht="15.75" x14ac:dyDescent="0.2">
      <c r="A8" s="235">
        <v>639312</v>
      </c>
      <c r="B8" s="238" t="s">
        <v>203</v>
      </c>
      <c r="C8" s="331">
        <f>11.5+6</f>
        <v>17.5</v>
      </c>
      <c r="D8" s="331">
        <f>11.5+6</f>
        <v>17.5</v>
      </c>
      <c r="E8" s="239">
        <v>11.5</v>
      </c>
    </row>
    <row r="9" spans="1:5" ht="15.75" x14ac:dyDescent="0.2">
      <c r="A9" s="235">
        <v>64132</v>
      </c>
      <c r="B9" s="238" t="s">
        <v>235</v>
      </c>
      <c r="C9" s="331">
        <v>5</v>
      </c>
      <c r="D9" s="331">
        <v>5</v>
      </c>
      <c r="E9" s="239">
        <v>5</v>
      </c>
    </row>
    <row r="10" spans="1:5" s="232" customFormat="1" ht="15.75" x14ac:dyDescent="0.2">
      <c r="A10" s="235">
        <v>64143</v>
      </c>
      <c r="B10" s="238" t="s">
        <v>240</v>
      </c>
      <c r="C10" s="331">
        <v>60</v>
      </c>
      <c r="D10" s="331">
        <v>60</v>
      </c>
      <c r="E10" s="239">
        <v>60</v>
      </c>
    </row>
    <row r="11" spans="1:5" ht="15.75" x14ac:dyDescent="0.2">
      <c r="A11" s="235">
        <v>65264</v>
      </c>
      <c r="B11" s="236" t="s">
        <v>227</v>
      </c>
      <c r="C11" s="330">
        <v>92350</v>
      </c>
      <c r="D11" s="330">
        <v>92350</v>
      </c>
      <c r="E11" s="237">
        <v>92350</v>
      </c>
    </row>
    <row r="12" spans="1:5" ht="15.75" x14ac:dyDescent="0.2">
      <c r="A12" s="235">
        <v>66151</v>
      </c>
      <c r="B12" s="236" t="s">
        <v>228</v>
      </c>
      <c r="C12" s="330">
        <v>6000</v>
      </c>
      <c r="D12" s="330">
        <v>6000</v>
      </c>
      <c r="E12" s="237">
        <v>6000</v>
      </c>
    </row>
    <row r="13" spans="1:5" s="232" customFormat="1" ht="15.75" x14ac:dyDescent="0.2">
      <c r="A13" s="235">
        <v>65264</v>
      </c>
      <c r="B13" s="236" t="s">
        <v>229</v>
      </c>
      <c r="C13" s="330">
        <v>15000</v>
      </c>
      <c r="D13" s="330">
        <v>15000</v>
      </c>
      <c r="E13" s="237">
        <v>15000</v>
      </c>
    </row>
    <row r="14" spans="1:5" s="232" customFormat="1" ht="15.75" x14ac:dyDescent="0.2">
      <c r="A14" s="235">
        <v>66151</v>
      </c>
      <c r="B14" s="236" t="s">
        <v>230</v>
      </c>
      <c r="C14" s="330">
        <v>3000</v>
      </c>
      <c r="D14" s="330">
        <v>3000</v>
      </c>
      <c r="E14" s="237">
        <v>3000</v>
      </c>
    </row>
    <row r="15" spans="1:5" s="232" customFormat="1" ht="15.75" x14ac:dyDescent="0.2">
      <c r="A15" s="235">
        <v>66311</v>
      </c>
      <c r="B15" s="236" t="s">
        <v>231</v>
      </c>
      <c r="C15" s="330">
        <v>200</v>
      </c>
      <c r="D15" s="330">
        <v>200</v>
      </c>
      <c r="E15" s="237">
        <v>200</v>
      </c>
    </row>
    <row r="16" spans="1:5" s="232" customFormat="1" ht="15.75" x14ac:dyDescent="0.2">
      <c r="A16" s="235">
        <v>66313</v>
      </c>
      <c r="B16" s="236" t="s">
        <v>238</v>
      </c>
      <c r="C16" s="330">
        <v>1800</v>
      </c>
      <c r="D16" s="330">
        <v>1800</v>
      </c>
      <c r="E16" s="237">
        <v>1800</v>
      </c>
    </row>
    <row r="17" spans="1:5" s="232" customFormat="1" ht="15.75" x14ac:dyDescent="0.2">
      <c r="A17" s="235">
        <v>66314</v>
      </c>
      <c r="B17" s="236" t="s">
        <v>232</v>
      </c>
      <c r="C17" s="330">
        <v>600</v>
      </c>
      <c r="D17" s="330">
        <v>600</v>
      </c>
      <c r="E17" s="237">
        <v>600</v>
      </c>
    </row>
    <row r="18" spans="1:5" ht="15.75" x14ac:dyDescent="0.2">
      <c r="A18" s="235">
        <v>67111</v>
      </c>
      <c r="B18" s="236" t="s">
        <v>245</v>
      </c>
      <c r="C18" s="330">
        <v>42840</v>
      </c>
      <c r="D18" s="330">
        <v>42840</v>
      </c>
      <c r="E18" s="237">
        <v>42840</v>
      </c>
    </row>
    <row r="19" spans="1:5" s="232" customFormat="1" ht="18.75" customHeight="1" x14ac:dyDescent="0.2">
      <c r="A19" s="235">
        <v>67111</v>
      </c>
      <c r="B19" s="236" t="s">
        <v>246</v>
      </c>
      <c r="C19" s="330">
        <v>59160</v>
      </c>
      <c r="D19" s="330">
        <v>59160</v>
      </c>
      <c r="E19" s="237">
        <v>59160</v>
      </c>
    </row>
    <row r="20" spans="1:5" ht="15.75" x14ac:dyDescent="0.2">
      <c r="A20" s="235">
        <v>671112</v>
      </c>
      <c r="B20" s="240" t="s">
        <v>200</v>
      </c>
      <c r="C20" s="330">
        <v>64100</v>
      </c>
      <c r="D20" s="330">
        <v>64100</v>
      </c>
      <c r="E20" s="237">
        <v>64100</v>
      </c>
    </row>
    <row r="21" spans="1:5" ht="15.75" x14ac:dyDescent="0.2">
      <c r="A21" s="235">
        <v>67121</v>
      </c>
      <c r="B21" s="240" t="s">
        <v>247</v>
      </c>
      <c r="C21" s="330">
        <v>2940</v>
      </c>
      <c r="D21" s="330">
        <v>0</v>
      </c>
      <c r="E21" s="237">
        <v>0</v>
      </c>
    </row>
    <row r="22" spans="1:5" s="232" customFormat="1" ht="15.75" x14ac:dyDescent="0.2">
      <c r="A22" s="235">
        <v>67121</v>
      </c>
      <c r="B22" s="240" t="s">
        <v>248</v>
      </c>
      <c r="C22" s="330">
        <v>4060</v>
      </c>
      <c r="D22" s="330">
        <v>0</v>
      </c>
      <c r="E22" s="237">
        <v>0</v>
      </c>
    </row>
    <row r="23" spans="1:5" ht="15.75" x14ac:dyDescent="0.2">
      <c r="A23" s="235">
        <v>68311</v>
      </c>
      <c r="B23" s="236" t="s">
        <v>201</v>
      </c>
      <c r="C23" s="330">
        <v>0</v>
      </c>
      <c r="D23" s="330">
        <v>0</v>
      </c>
      <c r="E23" s="237">
        <v>0</v>
      </c>
    </row>
    <row r="24" spans="1:5" s="232" customFormat="1" ht="15.75" x14ac:dyDescent="0.2">
      <c r="A24" s="235">
        <v>68311</v>
      </c>
      <c r="B24" s="236" t="s">
        <v>201</v>
      </c>
      <c r="C24" s="330">
        <v>200</v>
      </c>
      <c r="D24" s="330">
        <v>200</v>
      </c>
      <c r="E24" s="237">
        <v>200</v>
      </c>
    </row>
    <row r="25" spans="1:5" ht="16.5" thickBot="1" x14ac:dyDescent="0.3">
      <c r="A25" s="241">
        <v>92221</v>
      </c>
      <c r="B25" s="242" t="s">
        <v>236</v>
      </c>
      <c r="C25" s="332">
        <v>-10000</v>
      </c>
      <c r="D25" s="332">
        <v>0</v>
      </c>
      <c r="E25" s="243">
        <v>0</v>
      </c>
    </row>
    <row r="27" spans="1:5" ht="20.25" x14ac:dyDescent="0.3">
      <c r="A27" s="134" t="s">
        <v>220</v>
      </c>
      <c r="B27" s="134"/>
      <c r="C27" s="114"/>
    </row>
    <row r="28" spans="1:5" ht="20.25" x14ac:dyDescent="0.3">
      <c r="A28" s="134"/>
      <c r="B28" s="134"/>
    </row>
    <row r="29" spans="1:5" ht="20.25" x14ac:dyDescent="0.3">
      <c r="A29" s="134" t="s">
        <v>207</v>
      </c>
      <c r="B29" s="134"/>
    </row>
    <row r="30" spans="1:5" ht="20.25" x14ac:dyDescent="0.3">
      <c r="A30" s="134"/>
      <c r="B30" s="134"/>
    </row>
    <row r="31" spans="1:5" ht="18" x14ac:dyDescent="0.25">
      <c r="A31" s="135" t="s">
        <v>260</v>
      </c>
      <c r="B31" s="232"/>
    </row>
    <row r="32" spans="1:5" x14ac:dyDescent="0.2">
      <c r="A32" s="232"/>
      <c r="B32" s="232"/>
    </row>
    <row r="33" spans="1:2" ht="18.75" x14ac:dyDescent="0.3">
      <c r="A33" s="275" t="s">
        <v>259</v>
      </c>
      <c r="B33" s="232"/>
    </row>
    <row r="34" spans="1:2" ht="18.75" x14ac:dyDescent="0.3">
      <c r="A34" s="276" t="s">
        <v>212</v>
      </c>
      <c r="B34" s="232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Rashodi-plan 2026</vt:lpstr>
      <vt:lpstr>Rashodi-plan 2027 </vt:lpstr>
      <vt:lpstr>Rashodi-plan 2028</vt:lpstr>
      <vt:lpstr>Opći dio-euro</vt:lpstr>
      <vt:lpstr> Prihodi-plan 2026,2027,2028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2025-12-03T10:06:31Z</cp:lastPrinted>
  <dcterms:created xsi:type="dcterms:W3CDTF">2007-11-26T13:30:35Z</dcterms:created>
  <dcterms:modified xsi:type="dcterms:W3CDTF">2025-12-03T10:06:32Z</dcterms:modified>
</cp:coreProperties>
</file>