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1606F319-73E3-4736-9447-1493880169B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ashodi-plan 2023" sheetId="5" r:id="rId1"/>
    <sheet name="Opći dio-euro" sheetId="6" r:id="rId2"/>
    <sheet name=" Prihodi-plan 202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2" l="1"/>
  <c r="J41" i="5" l="1"/>
  <c r="J49" i="5"/>
  <c r="J51" i="5"/>
  <c r="J58" i="5"/>
  <c r="J65" i="5"/>
  <c r="J67" i="5"/>
  <c r="J73" i="5"/>
  <c r="J78" i="5"/>
  <c r="J80" i="5"/>
  <c r="J83" i="5"/>
  <c r="J89" i="5"/>
  <c r="J94" i="5"/>
  <c r="J99" i="5"/>
  <c r="J105" i="5"/>
  <c r="J111" i="5"/>
  <c r="J114" i="5"/>
  <c r="J120" i="5"/>
  <c r="J124" i="5"/>
  <c r="J132" i="5"/>
  <c r="J131" i="5" s="1"/>
  <c r="J136" i="5"/>
  <c r="J140" i="5"/>
  <c r="J142" i="5"/>
  <c r="J144" i="5"/>
  <c r="J149" i="5"/>
  <c r="J151" i="5"/>
  <c r="J156" i="5"/>
  <c r="J160" i="5"/>
  <c r="J164" i="5"/>
  <c r="J167" i="5"/>
  <c r="J174" i="5"/>
  <c r="J173" i="5" s="1"/>
  <c r="J179" i="5"/>
  <c r="J183" i="5"/>
  <c r="J187" i="5"/>
  <c r="J191" i="5"/>
  <c r="J193" i="5"/>
  <c r="J196" i="5"/>
  <c r="J195" i="5" s="1"/>
  <c r="J57" i="5" l="1"/>
  <c r="J82" i="5"/>
  <c r="J155" i="5"/>
  <c r="J154" i="5" s="1"/>
  <c r="J178" i="5"/>
  <c r="J177" i="5" s="1"/>
  <c r="J172" i="5" s="1"/>
  <c r="J135" i="5"/>
  <c r="J40" i="5"/>
  <c r="E12" i="12"/>
  <c r="E19" i="12"/>
  <c r="E6" i="12"/>
  <c r="E7" i="12"/>
  <c r="E8" i="12"/>
  <c r="E9" i="12"/>
  <c r="K114" i="5"/>
  <c r="K105" i="5"/>
  <c r="G35" i="5"/>
  <c r="G24" i="5"/>
  <c r="G67" i="5"/>
  <c r="G57" i="5" s="1"/>
  <c r="G39" i="5" s="1"/>
  <c r="J39" i="5" l="1"/>
  <c r="J22" i="5" s="1"/>
  <c r="J203" i="5" s="1"/>
  <c r="G23" i="5"/>
  <c r="G22" i="5" s="1"/>
  <c r="G203" i="5" s="1"/>
  <c r="N89" i="5"/>
  <c r="E3" i="12"/>
  <c r="E5" i="12"/>
  <c r="E13" i="12"/>
  <c r="E10" i="12"/>
  <c r="E21" i="12"/>
  <c r="E17" i="12" l="1"/>
  <c r="E14" i="12"/>
  <c r="E15" i="12"/>
  <c r="E16" i="12"/>
  <c r="E18" i="12"/>
  <c r="E22" i="12"/>
  <c r="E23" i="12"/>
  <c r="E4" i="12"/>
  <c r="K67" i="5" l="1"/>
  <c r="K174" i="5"/>
  <c r="K173" i="5" s="1"/>
  <c r="K193" i="5"/>
  <c r="K191" i="5"/>
  <c r="K140" i="5"/>
  <c r="K135" i="5" s="1"/>
  <c r="K132" i="5"/>
  <c r="K131" i="5" s="1"/>
  <c r="K124" i="5"/>
  <c r="K120" i="5"/>
  <c r="K111" i="5"/>
  <c r="K99" i="5"/>
  <c r="K94" i="5"/>
  <c r="K178" i="5" l="1"/>
  <c r="K177" i="5" s="1"/>
  <c r="K172" i="5" s="1"/>
  <c r="K89" i="5"/>
  <c r="K83" i="5"/>
  <c r="K73" i="5"/>
  <c r="K78" i="5"/>
  <c r="K80" i="5"/>
  <c r="K58" i="5"/>
  <c r="K65" i="5"/>
  <c r="K51" i="5"/>
  <c r="K41" i="5"/>
  <c r="K49" i="5"/>
  <c r="N132" i="5"/>
  <c r="N131" i="5" s="1"/>
  <c r="N114" i="5"/>
  <c r="N111" i="5"/>
  <c r="N83" i="5"/>
  <c r="N41" i="5"/>
  <c r="N51" i="5"/>
  <c r="N82" i="5" l="1"/>
  <c r="K40" i="5"/>
  <c r="N40" i="5"/>
  <c r="K57" i="5"/>
  <c r="K82" i="5"/>
  <c r="N174" i="5"/>
  <c r="N173" i="5" s="1"/>
  <c r="N170" i="5"/>
  <c r="N169" i="5" s="1"/>
  <c r="N29" i="5"/>
  <c r="N23" i="5" s="1"/>
  <c r="N196" i="5"/>
  <c r="N195" i="5" s="1"/>
  <c r="N177" i="5" s="1"/>
  <c r="V191" i="5"/>
  <c r="V178" i="5" s="1"/>
  <c r="V177" i="5" s="1"/>
  <c r="V172" i="5" s="1"/>
  <c r="V203" i="5" s="1"/>
  <c r="T83" i="5"/>
  <c r="T94" i="5"/>
  <c r="G178" i="5"/>
  <c r="G177" i="5" s="1"/>
  <c r="G172" i="5" s="1"/>
  <c r="K39" i="5" l="1"/>
  <c r="K22" i="5" s="1"/>
  <c r="K203" i="5" s="1"/>
  <c r="N172" i="5"/>
  <c r="N39" i="5"/>
  <c r="N22" i="5" s="1"/>
  <c r="T82" i="5"/>
  <c r="T39" i="5" s="1"/>
  <c r="T22" i="5" s="1"/>
  <c r="T203" i="5" s="1"/>
  <c r="E142" i="5"/>
  <c r="E140" i="5"/>
  <c r="N203" i="5" l="1"/>
  <c r="F178" i="5"/>
  <c r="F177" i="5" s="1"/>
  <c r="F172" i="5" s="1"/>
  <c r="F132" i="5"/>
  <c r="F131" i="5" s="1"/>
  <c r="F105" i="5"/>
  <c r="F99" i="5"/>
  <c r="F89" i="5"/>
  <c r="F83" i="5"/>
  <c r="F67" i="5"/>
  <c r="F57" i="5" s="1"/>
  <c r="F49" i="5"/>
  <c r="F40" i="5" s="1"/>
  <c r="F35" i="5"/>
  <c r="F29" i="5"/>
  <c r="F24" i="5"/>
  <c r="F23" i="5" l="1"/>
  <c r="F82" i="5"/>
  <c r="F39" i="5" s="1"/>
  <c r="F22" i="5" l="1"/>
  <c r="F203" i="5" s="1"/>
  <c r="C2" i="12"/>
  <c r="D114" i="5" l="1"/>
  <c r="X35" i="5"/>
  <c r="X24" i="5"/>
  <c r="X29" i="5"/>
  <c r="X49" i="5"/>
  <c r="X40" i="5" s="1"/>
  <c r="X39" i="5" s="1"/>
  <c r="O35" i="5"/>
  <c r="O29" i="5"/>
  <c r="O24" i="5"/>
  <c r="O49" i="5"/>
  <c r="O40" i="5" s="1"/>
  <c r="O39" i="5" s="1"/>
  <c r="O23" i="5" l="1"/>
  <c r="O22" i="5" s="1"/>
  <c r="O203" i="5" s="1"/>
  <c r="X23" i="5"/>
  <c r="X22" i="5" s="1"/>
  <c r="X203" i="5" s="1"/>
  <c r="Z65" i="5"/>
  <c r="Z57" i="5" s="1"/>
  <c r="Z39" i="5" s="1"/>
  <c r="Z22" i="5" s="1"/>
  <c r="Z203" i="5" s="1"/>
  <c r="Q65" i="5"/>
  <c r="Q57" i="5" s="1"/>
  <c r="Q39" i="5" s="1"/>
  <c r="Q22" i="5" s="1"/>
  <c r="Q203" i="5" s="1"/>
  <c r="U191" i="5"/>
  <c r="U178" i="5" s="1"/>
  <c r="U177" i="5" s="1"/>
  <c r="U172" i="5" s="1"/>
  <c r="U203" i="5" s="1"/>
  <c r="B15" i="5" s="1"/>
  <c r="D105" i="5"/>
  <c r="D41" i="5"/>
  <c r="D40" i="5" s="1"/>
  <c r="D58" i="5"/>
  <c r="D142" i="5"/>
  <c r="D124" i="5"/>
  <c r="D78" i="5"/>
  <c r="D132" i="5"/>
  <c r="D131" i="5" s="1"/>
  <c r="D140" i="5"/>
  <c r="D136" i="5"/>
  <c r="D67" i="5"/>
  <c r="D83" i="5"/>
  <c r="D89" i="5"/>
  <c r="D94" i="5"/>
  <c r="D120" i="5"/>
  <c r="D111" i="5"/>
  <c r="M165" i="5"/>
  <c r="M164" i="5" s="1"/>
  <c r="B14" i="5" l="1"/>
  <c r="D135" i="5"/>
  <c r="D57" i="5"/>
  <c r="D82" i="5"/>
  <c r="D39" i="5" l="1"/>
  <c r="S94" i="5"/>
  <c r="S83" i="5"/>
  <c r="M83" i="5"/>
  <c r="M144" i="5"/>
  <c r="M135" i="5" s="1"/>
  <c r="M196" i="5"/>
  <c r="M195" i="5" s="1"/>
  <c r="M177" i="5" s="1"/>
  <c r="M172" i="5" s="1"/>
  <c r="M132" i="5"/>
  <c r="M131" i="5" s="1"/>
  <c r="M114" i="5"/>
  <c r="M41" i="5"/>
  <c r="M40" i="5" s="1"/>
  <c r="M35" i="5"/>
  <c r="M29" i="5"/>
  <c r="M24" i="5"/>
  <c r="H29" i="5"/>
  <c r="H23" i="5" s="1"/>
  <c r="H22" i="5" s="1"/>
  <c r="H203" i="5" s="1"/>
  <c r="M82" i="5" l="1"/>
  <c r="M39" i="5" s="1"/>
  <c r="D22" i="5"/>
  <c r="D203" i="5" s="1"/>
  <c r="B8" i="5" s="1"/>
  <c r="S82" i="5"/>
  <c r="S39" i="5" s="1"/>
  <c r="S22" i="5" s="1"/>
  <c r="S203" i="5" s="1"/>
  <c r="M23" i="5"/>
  <c r="D11" i="6"/>
  <c r="D8" i="6"/>
  <c r="C11" i="6"/>
  <c r="C8" i="6"/>
  <c r="D14" i="6" l="1"/>
  <c r="C14" i="6"/>
  <c r="M22" i="5"/>
  <c r="M203" i="5" s="1"/>
  <c r="B13" i="5" s="1"/>
  <c r="B10" i="5"/>
  <c r="B11" i="6"/>
  <c r="B8" i="6"/>
  <c r="B16" i="5" l="1"/>
  <c r="B18" i="5" s="1"/>
  <c r="B14" i="6"/>
</calcChain>
</file>

<file path=xl/sharedStrings.xml><?xml version="1.0" encoding="utf-8"?>
<sst xmlns="http://schemas.openxmlformats.org/spreadsheetml/2006/main" count="301" uniqueCount="257">
  <si>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</si>
  <si>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</si>
  <si>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</si>
  <si>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</si>
  <si>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</si>
  <si>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</si>
  <si>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</si>
  <si>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</si>
  <si>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</si>
  <si>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</si>
  <si>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</si>
  <si>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</si>
  <si>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</si>
  <si>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</si>
  <si>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</si>
  <si>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</si>
  <si>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</si>
  <si>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</si>
  <si>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</si>
  <si>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</si>
  <si>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</si>
  <si>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</si>
  <si>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</si>
  <si>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</si>
  <si>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</si>
  <si>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</si>
  <si>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</si>
  <si>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</si>
  <si>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</si>
  <si>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</si>
  <si>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</si>
  <si>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</si>
  <si>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</si>
  <si>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</si>
  <si>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</si>
  <si>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</si>
  <si>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</si>
  <si>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</si>
  <si>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</si>
  <si>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</si>
  <si>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</si>
  <si>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</si>
  <si>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</si>
  <si>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</si>
  <si>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</si>
  <si>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</si>
  <si>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</si>
  <si>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</si>
  <si>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</si>
  <si>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</si>
  <si>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</si>
  <si>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</si>
  <si>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</si>
  <si>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</si>
  <si>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</si>
  <si>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</si>
  <si>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</si>
  <si>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</si>
  <si>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</si>
  <si>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</si>
  <si>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</si>
  <si>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</si>
  <si>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</si>
  <si>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</si>
  <si>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</si>
  <si>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</si>
  <si>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</si>
  <si>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</si>
  <si>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</si>
  <si>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</si>
  <si>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</si>
  <si>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</si>
  <si>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</si>
  <si>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</si>
  <si>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</si>
  <si>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</si>
  <si>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</si>
  <si>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</si>
  <si>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</si>
  <si>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</si>
  <si>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</si>
  <si>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</si>
  <si>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</si>
  <si>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</si>
  <si>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</si>
  <si>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</si>
  <si>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</si>
  <si>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</si>
  <si>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</si>
  <si>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</si>
  <si>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</si>
  <si>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</si>
  <si>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</si>
  <si>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</si>
  <si>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</si>
  <si>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</si>
  <si>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</si>
  <si>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</si>
  <si>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</si>
  <si>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</si>
  <si>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</si>
  <si>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</si>
  <si>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</si>
  <si>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</si>
  <si>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</si>
  <si>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</si>
  <si>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</si>
  <si>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</si>
  <si>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</si>
  <si>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</si>
  <si>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</si>
  <si>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</si>
  <si>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</si>
  <si>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</si>
  <si>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</si>
  <si>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</si>
  <si>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</si>
  <si>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</si>
  <si>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</si>
  <si>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</si>
  <si>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</si>
  <si>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</si>
  <si>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</si>
  <si>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</si>
  <si>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</si>
  <si>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</si>
  <si>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</si>
  <si>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</si>
  <si>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</si>
  <si>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</si>
  <si>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</si>
  <si>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</si>
  <si>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</si>
  <si>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</si>
  <si>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</si>
  <si>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</si>
  <si>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</si>
  <si>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</si>
  <si>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</si>
  <si>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</si>
  <si>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</si>
  <si>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</si>
  <si>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</si>
  <si>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</si>
  <si>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</si>
  <si>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</si>
  <si>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</si>
  <si>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</si>
  <si>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</si>
  <si>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</si>
  <si>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</si>
  <si>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</si>
  <si>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</si>
  <si>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</si>
  <si>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</si>
  <si>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</si>
  <si>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</si>
  <si>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</si>
  <si>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</si>
  <si>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</si>
  <si>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</si>
  <si>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</si>
  <si>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</si>
  <si>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</si>
  <si>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</si>
  <si>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</si>
  <si>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</si>
  <si>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</si>
  <si>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</si>
  <si>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</si>
  <si>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</si>
  <si>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</si>
  <si>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</si>
  <si>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</si>
  <si>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</si>
  <si>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</si>
  <si>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</si>
  <si>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</si>
  <si>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</si>
  <si>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</si>
  <si>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</si>
  <si>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</si>
  <si>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</si>
  <si>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</si>
  <si>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</si>
  <si>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</si>
  <si>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</si>
  <si>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</si>
  <si>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</si>
  <si>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</si>
  <si>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</si>
  <si>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</si>
  <si>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</si>
  <si>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</si>
  <si>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 xml:space="preserve">Novi plan za 2023. </t>
  </si>
  <si>
    <t>Projekcija plana za 2025.</t>
  </si>
  <si>
    <t>PRENESENI VIŠAK IZ 2022. GODINE</t>
  </si>
  <si>
    <t>u eurima</t>
  </si>
  <si>
    <t>Laboratorijske usluge</t>
  </si>
  <si>
    <t>Tečaj u eurima=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</si>
  <si>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</si>
  <si>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</si>
  <si>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</si>
  <si>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</si>
  <si>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</si>
  <si>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</si>
  <si>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</si>
  <si>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</si>
  <si>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FINANCIJSKI PLAN ZA 2023.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</si>
  <si>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</si>
  <si>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</si>
  <si>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</si>
  <si>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</si>
  <si>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</si>
  <si>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</si>
  <si>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</si>
  <si>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</si>
  <si>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</si>
  <si>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</si>
  <si>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</si>
  <si>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</si>
  <si>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</si>
  <si>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</si>
  <si>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</si>
  <si>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</si>
  <si>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</si>
  <si>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</si>
  <si>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</si>
  <si>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</si>
  <si>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</si>
  <si>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</si>
  <si>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</si>
  <si>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</si>
  <si>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</si>
  <si>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Pomoći-asistenti  (5.1.1.)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</si>
  <si>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</si>
  <si>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</si>
  <si>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</si>
  <si>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</si>
  <si>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 xml:space="preserve"> </t>
  </si>
  <si>
    <t>Povećanje/smanjenje</t>
  </si>
  <si>
    <t>Povećanje/  smanjenje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</si>
  <si>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</si>
  <si>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</si>
  <si>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</si>
  <si>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</si>
  <si>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</si>
  <si>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</si>
  <si>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</si>
  <si>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</si>
  <si>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</si>
  <si>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Financijski plan od 07.07.2023.</t>
  </si>
  <si>
    <t>Prva izmjena i dopuna financijskog plana - plan rashoda i izdataka 2023. godine</t>
  </si>
  <si>
    <t xml:space="preserve">Financijski plan od 07.07.2023. </t>
  </si>
  <si>
    <t>KLASA: 400-02/23-01/02</t>
  </si>
  <si>
    <t xml:space="preserve">                                 M.P.                                 07.07.2023.</t>
  </si>
  <si>
    <t>PRVA IZMJENA I DOPUNA FINANCIJSKOG PLANA GLAZBENE ŠKOLE JOSIPA RUNJANINA ZA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</si>
</sst>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66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1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8" xfId="6" applyNumberFormat="1" applyFont="1" applyFill="1" applyBorder="1" applyAlignment="1">
      <alignment horizontal="left" wrapText="1"/>
    </xf>
    <xf numFmtId="4" fontId="26" fillId="4" borderId="39" xfId="6" applyNumberFormat="1" applyFont="1" applyFill="1" applyBorder="1" applyAlignment="1">
      <alignment horizontal="right" wrapText="1"/>
    </xf>
    <xf numFmtId="4" fontId="26" fillId="4" borderId="40" xfId="6" applyNumberFormat="1" applyFont="1" applyFill="1" applyBorder="1" applyAlignment="1">
      <alignment horizontal="right" wrapText="1"/>
    </xf>
    <xf numFmtId="0" fontId="26" fillId="4" borderId="41" xfId="6" applyNumberFormat="1" applyFont="1" applyFill="1" applyBorder="1" applyAlignment="1">
      <alignment horizontal="left"/>
    </xf>
    <xf numFmtId="4" fontId="26" fillId="4" borderId="42" xfId="6" applyNumberFormat="1" applyFont="1" applyFill="1" applyBorder="1" applyAlignment="1">
      <alignment horizontal="right"/>
    </xf>
    <xf numFmtId="4" fontId="26" fillId="4" borderId="43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7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4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6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32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4" fontId="29" fillId="4" borderId="45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12" fillId="5" borderId="22" xfId="0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165" fontId="20" fillId="11" borderId="8" xfId="8" applyNumberFormat="1" applyFont="1" applyFill="1" applyBorder="1" applyAlignment="1"/>
    <xf numFmtId="4" fontId="8" fillId="11" borderId="8" xfId="5" applyNumberFormat="1" applyFont="1" applyFill="1" applyBorder="1" applyAlignment="1">
      <alignment horizontal="right"/>
    </xf>
    <xf numFmtId="0" fontId="12" fillId="5" borderId="19" xfId="0" applyNumberFormat="1" applyFont="1" applyFill="1" applyBorder="1" applyAlignment="1">
      <alignment horizontal="left"/>
    </xf>
    <xf numFmtId="3" fontId="13" fillId="8" borderId="29" xfId="0" applyNumberFormat="1" applyFont="1" applyFill="1" applyBorder="1" applyAlignment="1">
      <alignment horizontal="center"/>
    </xf>
    <xf numFmtId="4" fontId="18" fillId="14" borderId="29" xfId="0" applyNumberFormat="1" applyFont="1" applyFill="1" applyBorder="1" applyAlignment="1">
      <alignment horizontal="center" vertical="center" wrapText="1"/>
    </xf>
    <xf numFmtId="4" fontId="13" fillId="5" borderId="29" xfId="5" applyNumberFormat="1" applyFont="1" applyFill="1" applyBorder="1" applyAlignment="1">
      <alignment horizontal="right"/>
    </xf>
    <xf numFmtId="4" fontId="19" fillId="10" borderId="29" xfId="5" applyNumberFormat="1" applyFont="1" applyFill="1" applyBorder="1" applyAlignment="1">
      <alignment horizontal="right"/>
    </xf>
    <xf numFmtId="165" fontId="18" fillId="10" borderId="29" xfId="8" applyNumberFormat="1" applyFont="1" applyFill="1" applyBorder="1" applyAlignment="1"/>
    <xf numFmtId="0" fontId="9" fillId="4" borderId="32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 wrapText="1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4" borderId="6" xfId="5" applyNumberFormat="1" applyFont="1" applyFill="1" applyBorder="1" applyAlignment="1">
      <alignment horizontal="right"/>
    </xf>
    <xf numFmtId="165" fontId="21" fillId="12" borderId="6" xfId="8" applyNumberFormat="1" applyFont="1" applyFill="1" applyBorder="1" applyAlignment="1"/>
    <xf numFmtId="4" fontId="9" fillId="12" borderId="6" xfId="5" applyNumberFormat="1" applyFont="1" applyFill="1" applyBorder="1" applyAlignment="1">
      <alignment horizontal="right"/>
    </xf>
    <xf numFmtId="0" fontId="8" fillId="4" borderId="16" xfId="0" applyNumberFormat="1" applyFont="1" applyFill="1" applyBorder="1" applyAlignment="1">
      <alignment horizontal="center"/>
    </xf>
    <xf numFmtId="0" fontId="8" fillId="7" borderId="15" xfId="0" applyNumberFormat="1" applyFont="1" applyFill="1" applyBorder="1" applyAlignment="1">
      <alignment horizontal="center"/>
    </xf>
    <xf numFmtId="0" fontId="8" fillId="7" borderId="11" xfId="0" applyNumberFormat="1" applyFont="1" applyFill="1" applyBorder="1" applyAlignment="1">
      <alignment horizontal="center" wrapText="1"/>
    </xf>
    <xf numFmtId="4" fontId="22" fillId="16" borderId="11" xfId="0" applyNumberFormat="1" applyFont="1" applyFill="1" applyBorder="1" applyAlignment="1">
      <alignment horizontal="center" vertical="center" wrapText="1"/>
    </xf>
    <xf numFmtId="4" fontId="8" fillId="7" borderId="11" xfId="5" applyNumberFormat="1" applyFont="1" applyFill="1" applyBorder="1" applyAlignment="1">
      <alignment horizontal="right"/>
    </xf>
    <xf numFmtId="165" fontId="20" fillId="16" borderId="11" xfId="8" applyNumberFormat="1" applyFont="1" applyFill="1" applyBorder="1" applyAlignment="1"/>
    <xf numFmtId="4" fontId="8" fillId="16" borderId="11" xfId="5" applyNumberFormat="1" applyFont="1" applyFill="1" applyBorder="1" applyAlignment="1">
      <alignment horizontal="right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6" xfId="6" applyFont="1" applyFill="1" applyBorder="1"/>
    <xf numFmtId="49" fontId="25" fillId="4" borderId="47" xfId="6" applyNumberFormat="1" applyFont="1" applyFill="1" applyBorder="1" applyAlignment="1">
      <alignment horizontal="center" wrapText="1"/>
    </xf>
    <xf numFmtId="3" fontId="26" fillId="4" borderId="47" xfId="6" applyNumberFormat="1" applyFont="1" applyFill="1" applyBorder="1" applyAlignment="1">
      <alignment horizontal="right" wrapText="1"/>
    </xf>
    <xf numFmtId="3" fontId="26" fillId="4" borderId="44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2" xfId="6" applyNumberFormat="1" applyFont="1" applyFill="1" applyBorder="1" applyAlignment="1">
      <alignment horizontal="left" wrapText="1"/>
    </xf>
    <xf numFmtId="0" fontId="32" fillId="17" borderId="3" xfId="0" applyFont="1" applyFill="1" applyBorder="1" applyAlignment="1">
      <alignment horizontal="center" vertical="top" wrapText="1"/>
    </xf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3" fillId="4" borderId="8" xfId="0" applyNumberFormat="1" applyFont="1" applyFill="1" applyBorder="1" applyAlignment="1">
      <alignment vertical="top"/>
    </xf>
    <xf numFmtId="4" fontId="33" fillId="4" borderId="9" xfId="0" applyNumberFormat="1" applyFont="1" applyFill="1" applyBorder="1" applyAlignment="1">
      <alignment vertical="top"/>
    </xf>
    <xf numFmtId="0" fontId="34" fillId="4" borderId="15" xfId="0" applyFont="1" applyFill="1" applyBorder="1" applyAlignment="1">
      <alignment horizontal="center" vertical="top"/>
    </xf>
    <xf numFmtId="0" fontId="34" fillId="4" borderId="11" xfId="0" applyFont="1" applyFill="1" applyBorder="1" applyAlignment="1">
      <alignment horizontal="left" vertical="top" wrapText="1"/>
    </xf>
    <xf numFmtId="165" fontId="35" fillId="4" borderId="11" xfId="0" applyNumberFormat="1" applyFont="1" applyFill="1" applyBorder="1" applyAlignment="1">
      <alignment horizontal="right" vertical="top"/>
    </xf>
    <xf numFmtId="165" fontId="35" fillId="4" borderId="12" xfId="0" applyNumberFormat="1" applyFont="1" applyFill="1" applyBorder="1" applyAlignment="1">
      <alignment horizontal="right" vertical="top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2" xfId="0" applyNumberFormat="1" applyFont="1" applyFill="1" applyBorder="1" applyAlignment="1">
      <alignment horizontal="right" vertical="top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2" xfId="0" applyNumberFormat="1" applyFont="1" applyFill="1" applyBorder="1" applyAlignment="1">
      <alignment horizontal="right"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2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6" xfId="0" applyNumberFormat="1" applyFont="1" applyFill="1" applyBorder="1" applyAlignment="1">
      <alignment horizontal="right" vertical="top"/>
    </xf>
    <xf numFmtId="165" fontId="35" fillId="4" borderId="10" xfId="0" applyNumberFormat="1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166" fontId="14" fillId="0" borderId="0" xfId="0" applyNumberFormat="1" applyFont="1"/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/>
    </xf>
    <xf numFmtId="0" fontId="8" fillId="3" borderId="19" xfId="0" applyNumberFormat="1" applyFont="1" applyFill="1" applyBorder="1" applyAlignment="1">
      <alignment horizontal="center"/>
    </xf>
    <xf numFmtId="0" fontId="8" fillId="3" borderId="29" xfId="0" applyNumberFormat="1" applyFont="1" applyFill="1" applyBorder="1" applyAlignment="1">
      <alignment horizontal="center" wrapText="1" shrinkToFit="1"/>
    </xf>
    <xf numFmtId="4" fontId="22" fillId="11" borderId="29" xfId="0" applyNumberFormat="1" applyFont="1" applyFill="1" applyBorder="1" applyAlignment="1">
      <alignment horizontal="center" vertical="center" wrapText="1"/>
    </xf>
    <xf numFmtId="4" fontId="8" fillId="3" borderId="29" xfId="5" applyNumberFormat="1" applyFont="1" applyFill="1" applyBorder="1" applyAlignment="1">
      <alignment horizontal="right"/>
    </xf>
    <xf numFmtId="4" fontId="8" fillId="11" borderId="29" xfId="5" applyNumberFormat="1" applyFont="1" applyFill="1" applyBorder="1" applyAlignment="1">
      <alignment horizontal="right"/>
    </xf>
    <xf numFmtId="165" fontId="20" fillId="11" borderId="29" xfId="8" applyNumberFormat="1" applyFont="1" applyFill="1" applyBorder="1" applyAlignment="1"/>
    <xf numFmtId="3" fontId="9" fillId="4" borderId="6" xfId="0" applyNumberFormat="1" applyFont="1" applyFill="1" applyBorder="1" applyAlignment="1">
      <alignment horizontal="center"/>
    </xf>
    <xf numFmtId="165" fontId="21" fillId="0" borderId="6" xfId="8" applyNumberFormat="1" applyFont="1" applyBorder="1" applyAlignment="1"/>
    <xf numFmtId="4" fontId="9" fillId="4" borderId="10" xfId="5" applyNumberFormat="1" applyFont="1" applyFill="1" applyBorder="1" applyAlignment="1">
      <alignment horizontal="right"/>
    </xf>
    <xf numFmtId="165" fontId="21" fillId="15" borderId="11" xfId="8" applyNumberFormat="1" applyFont="1" applyFill="1" applyBorder="1" applyAlignment="1"/>
    <xf numFmtId="0" fontId="9" fillId="4" borderId="15" xfId="0" applyNumberFormat="1" applyFont="1" applyFill="1" applyBorder="1" applyAlignment="1">
      <alignment horizontal="center"/>
    </xf>
    <xf numFmtId="3" fontId="9" fillId="4" borderId="11" xfId="0" applyNumberFormat="1" applyFont="1" applyFill="1" applyBorder="1" applyAlignment="1">
      <alignment horizontal="center"/>
    </xf>
    <xf numFmtId="4" fontId="23" fillId="15" borderId="11" xfId="0" applyNumberFormat="1" applyFont="1" applyFill="1" applyBorder="1" applyAlignment="1">
      <alignment horizontal="center" vertical="center" wrapText="1"/>
    </xf>
    <xf numFmtId="4" fontId="9" fillId="4" borderId="11" xfId="5" applyNumberFormat="1" applyFont="1" applyFill="1" applyBorder="1" applyAlignment="1">
      <alignment horizontal="right"/>
    </xf>
    <xf numFmtId="4" fontId="9" fillId="15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0" fontId="16" fillId="0" borderId="0" xfId="0" applyFont="1"/>
    <xf numFmtId="3" fontId="28" fillId="0" borderId="0" xfId="0" applyNumberFormat="1" applyFont="1"/>
    <xf numFmtId="4" fontId="23" fillId="12" borderId="6" xfId="0" applyNumberFormat="1" applyFont="1" applyFill="1" applyBorder="1" applyAlignment="1">
      <alignment horizontal="center" vertical="center" wrapText="1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44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30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30" xfId="0" applyNumberFormat="1" applyFont="1" applyFill="1" applyBorder="1" applyAlignment="1">
      <alignment horizontal="right"/>
    </xf>
    <xf numFmtId="4" fontId="9" fillId="7" borderId="44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44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30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9" fillId="0" borderId="18" xfId="5" applyNumberFormat="1" applyFont="1" applyFill="1" applyBorder="1" applyAlignment="1">
      <alignment horizontal="right"/>
    </xf>
    <xf numFmtId="4" fontId="8" fillId="3" borderId="9" xfId="5" applyNumberFormat="1" applyFont="1" applyFill="1" applyBorder="1" applyAlignment="1">
      <alignment horizontal="right"/>
    </xf>
    <xf numFmtId="4" fontId="8" fillId="7" borderId="12" xfId="5" applyNumberFormat="1" applyFont="1" applyFill="1" applyBorder="1" applyAlignment="1">
      <alignment horizontal="right"/>
    </xf>
    <xf numFmtId="4" fontId="13" fillId="5" borderId="20" xfId="5" applyNumberFormat="1" applyFont="1" applyFill="1" applyBorder="1" applyAlignment="1">
      <alignment horizontal="right"/>
    </xf>
    <xf numFmtId="4" fontId="8" fillId="3" borderId="20" xfId="5" applyNumberFormat="1" applyFont="1" applyFill="1" applyBorder="1" applyAlignment="1">
      <alignment horizontal="right"/>
    </xf>
    <xf numFmtId="4" fontId="8" fillId="7" borderId="44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165" fontId="8" fillId="9" borderId="9" xfId="0" applyNumberFormat="1" applyFont="1" applyFill="1" applyBorder="1" applyAlignment="1">
      <alignment horizontal="center"/>
    </xf>
    <xf numFmtId="165" fontId="8" fillId="9" borderId="48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33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34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8" fillId="9" borderId="35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17"/>
  <sheetViews>
    <sheetView topLeftCell="A166" zoomScale="75" zoomScaleNormal="75" workbookViewId="0">
      <selection activeCell="A215" sqref="A215"/>
    </sheetView>
  </sheetViews>
  <sheetFormatPr defaultColWidth="19.42578125" defaultRowHeight="18.75" x14ac:dyDescent="0.3"/>
  <cols>
    <col min="1" max="1" width="32.140625" style="25" customWidth="1"/>
    <col min="2" max="2" width="40" style="26" customWidth="1"/>
    <col min="3" max="3" width="27.85546875" style="2" customWidth="1"/>
    <col min="4" max="9" width="18.28515625" style="1" customWidth="1"/>
    <col min="10" max="10" width="18.85546875" style="1" customWidth="1"/>
    <col min="11" max="27" width="18.28515625" style="1" customWidth="1"/>
    <col min="28" max="68" width="19.42578125" style="30"/>
    <col min="69" max="16384" width="19.42578125" style="1"/>
  </cols>
  <sheetData>
    <row r="1" spans="1:27" ht="34.5" customHeight="1" thickBot="1" x14ac:dyDescent="0.35">
      <c r="A1" s="357" t="s">
        <v>64</v>
      </c>
      <c r="B1" s="358"/>
      <c r="C1" s="358"/>
      <c r="AA1" s="289" t="s">
        <v>11</v>
      </c>
    </row>
    <row r="2" spans="1:27" ht="27" customHeight="1" x14ac:dyDescent="0.4">
      <c r="A2" s="363" t="s">
        <v>252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</row>
    <row r="3" spans="1:27" ht="20.25" customHeight="1" x14ac:dyDescent="0.3">
      <c r="A3" s="4"/>
      <c r="B3" s="361"/>
      <c r="C3" s="361"/>
      <c r="D3" s="361"/>
      <c r="E3" s="361"/>
      <c r="F3" s="361"/>
      <c r="G3" s="361"/>
      <c r="H3" s="361"/>
      <c r="I3" s="361"/>
      <c r="J3" s="361"/>
      <c r="K3" s="292"/>
      <c r="L3" s="5"/>
      <c r="M3" s="3"/>
      <c r="N3" s="223"/>
      <c r="O3" s="163"/>
      <c r="P3" s="223"/>
      <c r="Q3" s="222"/>
      <c r="R3" s="223"/>
      <c r="S3" s="3"/>
      <c r="T3" s="223"/>
      <c r="U3" s="3"/>
      <c r="V3" s="223"/>
      <c r="W3" s="3"/>
      <c r="X3" s="96"/>
      <c r="Y3" s="223"/>
      <c r="Z3" s="222"/>
      <c r="AA3" s="3"/>
    </row>
    <row r="4" spans="1:27" ht="18" customHeight="1" x14ac:dyDescent="0.3">
      <c r="A4" s="6" t="s">
        <v>12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7" ht="22.5" customHeight="1" x14ac:dyDescent="0.3">
      <c r="A5" s="11" t="s">
        <v>64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7" ht="16.5" customHeight="1" thickBot="1" x14ac:dyDescent="0.35">
      <c r="A6" s="362" t="s">
        <v>197</v>
      </c>
      <c r="B6" s="362"/>
      <c r="C6" s="362"/>
      <c r="D6" s="362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9"/>
      <c r="U6" s="9"/>
      <c r="V6" s="9"/>
      <c r="W6" s="9"/>
      <c r="X6" s="9"/>
      <c r="Y6" s="9"/>
      <c r="Z6" s="9"/>
    </row>
    <row r="7" spans="1:27" ht="48" customHeight="1" thickBot="1" x14ac:dyDescent="0.35">
      <c r="A7" s="68" t="s">
        <v>13</v>
      </c>
      <c r="B7" s="297" t="s">
        <v>251</v>
      </c>
      <c r="C7" s="69" t="s">
        <v>173</v>
      </c>
      <c r="D7" s="88" t="s">
        <v>193</v>
      </c>
      <c r="E7" s="74" t="s">
        <v>67</v>
      </c>
      <c r="F7" s="74"/>
      <c r="G7" s="74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15"/>
      <c r="T7" s="15"/>
      <c r="U7" s="359"/>
      <c r="V7" s="359"/>
      <c r="W7" s="359"/>
      <c r="X7" s="359"/>
      <c r="Y7" s="359"/>
      <c r="Z7" s="359"/>
      <c r="AA7" s="359"/>
    </row>
    <row r="8" spans="1:27" ht="19.5" customHeight="1" x14ac:dyDescent="0.3">
      <c r="A8" s="70" t="s">
        <v>9</v>
      </c>
      <c r="B8" s="71">
        <f>D203+E203+F203+G203</f>
        <v>214390</v>
      </c>
      <c r="C8" s="71">
        <v>234906</v>
      </c>
      <c r="D8" s="79">
        <v>234270</v>
      </c>
      <c r="E8" s="74"/>
      <c r="F8" s="74"/>
      <c r="G8" s="74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7"/>
      <c r="T8" s="17"/>
      <c r="U8" s="360"/>
      <c r="V8" s="360"/>
      <c r="W8" s="360"/>
      <c r="X8" s="360"/>
      <c r="Y8" s="360"/>
      <c r="Z8" s="360"/>
      <c r="AA8" s="360"/>
    </row>
    <row r="9" spans="1:27" ht="36.75" customHeight="1" x14ac:dyDescent="0.3">
      <c r="A9" s="53" t="s">
        <v>58</v>
      </c>
      <c r="B9" s="16">
        <v>0</v>
      </c>
      <c r="C9" s="16">
        <v>0</v>
      </c>
      <c r="D9" s="80">
        <v>0</v>
      </c>
      <c r="E9" s="74" t="s">
        <v>142</v>
      </c>
      <c r="F9" s="74"/>
      <c r="G9" s="74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18"/>
      <c r="T9" s="18"/>
      <c r="U9" s="360"/>
      <c r="V9" s="360"/>
      <c r="W9" s="360"/>
      <c r="X9" s="360"/>
      <c r="Y9" s="360"/>
      <c r="Z9" s="360"/>
      <c r="AA9" s="360"/>
    </row>
    <row r="10" spans="1:27" ht="21" customHeight="1" x14ac:dyDescent="0.3">
      <c r="A10" s="53" t="s">
        <v>141</v>
      </c>
      <c r="B10" s="16">
        <f>J203+K203+J205+K205</f>
        <v>109412.77</v>
      </c>
      <c r="C10" s="16">
        <v>104720</v>
      </c>
      <c r="D10" s="80">
        <v>104720</v>
      </c>
      <c r="E10" s="78"/>
      <c r="F10" s="78"/>
      <c r="G10" s="78"/>
      <c r="H10" s="72"/>
      <c r="I10" s="290"/>
      <c r="J10" s="72"/>
      <c r="K10" s="290"/>
      <c r="L10" s="72"/>
      <c r="M10" s="72"/>
      <c r="N10" s="290"/>
      <c r="O10" s="162"/>
      <c r="P10" s="290"/>
      <c r="Q10" s="220"/>
      <c r="R10" s="290"/>
      <c r="S10" s="18"/>
      <c r="T10" s="18"/>
      <c r="U10" s="19"/>
      <c r="V10" s="291"/>
      <c r="W10" s="19"/>
      <c r="X10" s="95"/>
      <c r="Y10" s="291"/>
      <c r="Z10" s="221"/>
      <c r="AA10" s="19"/>
    </row>
    <row r="11" spans="1:27" ht="34.5" customHeight="1" x14ac:dyDescent="0.3">
      <c r="A11" s="54" t="s">
        <v>8</v>
      </c>
      <c r="B11" s="20">
        <v>0</v>
      </c>
      <c r="C11" s="20">
        <v>0</v>
      </c>
      <c r="D11" s="81">
        <v>0</v>
      </c>
      <c r="E11" s="74" t="s">
        <v>68</v>
      </c>
      <c r="F11" s="74"/>
      <c r="G11" s="74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18"/>
      <c r="T11" s="18"/>
      <c r="U11" s="360"/>
      <c r="V11" s="360"/>
      <c r="W11" s="360"/>
      <c r="X11" s="360"/>
      <c r="Y11" s="360"/>
      <c r="Z11" s="360"/>
      <c r="AA11" s="360"/>
    </row>
    <row r="12" spans="1:27" x14ac:dyDescent="0.3">
      <c r="A12" s="55" t="s">
        <v>1</v>
      </c>
      <c r="B12" s="16">
        <v>0</v>
      </c>
      <c r="C12" s="16">
        <v>2000</v>
      </c>
      <c r="D12" s="80">
        <v>2000</v>
      </c>
      <c r="E12" s="75" t="s">
        <v>69</v>
      </c>
      <c r="F12" s="75"/>
      <c r="G12" s="75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21"/>
      <c r="T12" s="21"/>
      <c r="U12" s="341"/>
      <c r="V12" s="341"/>
      <c r="W12" s="341"/>
      <c r="X12" s="341"/>
      <c r="Y12" s="341"/>
      <c r="Z12" s="341"/>
      <c r="AA12" s="341"/>
    </row>
    <row r="13" spans="1:27" x14ac:dyDescent="0.3">
      <c r="A13" s="55" t="s">
        <v>10</v>
      </c>
      <c r="B13" s="16">
        <f>H203+I203+M203+N203+O203+P203+Q203+R203</f>
        <v>1431109.68</v>
      </c>
      <c r="C13" s="16">
        <v>1429058</v>
      </c>
      <c r="D13" s="80">
        <v>1428200</v>
      </c>
      <c r="E13" s="77"/>
      <c r="F13" s="77"/>
      <c r="G13" s="77"/>
      <c r="H13" s="9"/>
      <c r="I13" s="9"/>
      <c r="J13" s="22"/>
      <c r="K13" s="22"/>
      <c r="L13" s="22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7" x14ac:dyDescent="0.3">
      <c r="A14" s="55" t="s">
        <v>170</v>
      </c>
      <c r="B14" s="16">
        <f>X203+Y203+Z203+AA203</f>
        <v>8040</v>
      </c>
      <c r="C14" s="16">
        <v>4861</v>
      </c>
      <c r="D14" s="80">
        <v>0</v>
      </c>
      <c r="E14" s="77"/>
      <c r="F14" s="77"/>
      <c r="G14" s="77"/>
      <c r="H14" s="9"/>
      <c r="I14" s="9"/>
      <c r="J14" s="22"/>
      <c r="K14" s="22"/>
      <c r="L14" s="22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7" ht="19.5" thickBot="1" x14ac:dyDescent="0.35">
      <c r="A15" s="97" t="s">
        <v>172</v>
      </c>
      <c r="B15" s="98">
        <f>U203+V203</f>
        <v>1526.28</v>
      </c>
      <c r="C15" s="98">
        <v>2000</v>
      </c>
      <c r="D15" s="99">
        <v>2000</v>
      </c>
      <c r="E15" s="77"/>
      <c r="F15" s="77"/>
      <c r="G15" s="77"/>
      <c r="H15" s="9"/>
      <c r="I15" s="9"/>
      <c r="J15" s="22"/>
      <c r="K15" s="22"/>
      <c r="L15" s="22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7" ht="19.5" thickBot="1" x14ac:dyDescent="0.35">
      <c r="A16" s="141" t="s">
        <v>14</v>
      </c>
      <c r="B16" s="142">
        <f>SUM(B8:B15)</f>
        <v>1764478.73</v>
      </c>
      <c r="C16" s="142">
        <v>1777545</v>
      </c>
      <c r="D16" s="143">
        <v>1771190</v>
      </c>
      <c r="E16" s="77"/>
      <c r="F16" s="77"/>
      <c r="G16" s="77"/>
      <c r="H16" s="9"/>
      <c r="I16" s="9"/>
      <c r="J16" s="24"/>
      <c r="K16" s="24"/>
      <c r="L16" s="24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68" ht="23.25" customHeight="1" x14ac:dyDescent="0.3">
      <c r="A17" s="147" t="s">
        <v>192</v>
      </c>
      <c r="B17" s="148">
        <v>15892.15</v>
      </c>
      <c r="C17" s="148">
        <v>12000</v>
      </c>
      <c r="D17" s="149">
        <v>12000</v>
      </c>
      <c r="U17" s="9"/>
      <c r="V17" s="9"/>
      <c r="W17" s="9"/>
      <c r="X17" s="9"/>
      <c r="Y17" s="9"/>
      <c r="Z17" s="9"/>
    </row>
    <row r="18" spans="1:68" ht="22.5" customHeight="1" thickBot="1" x14ac:dyDescent="0.35">
      <c r="A18" s="144" t="s">
        <v>14</v>
      </c>
      <c r="B18" s="145">
        <f>B16+B17</f>
        <v>1780370.88</v>
      </c>
      <c r="C18" s="145">
        <v>1789545</v>
      </c>
      <c r="D18" s="146">
        <v>1783190</v>
      </c>
      <c r="U18" s="9"/>
      <c r="V18" s="9"/>
      <c r="W18" s="9"/>
      <c r="X18" s="9"/>
      <c r="Y18" s="9"/>
      <c r="Z18" s="9"/>
    </row>
    <row r="19" spans="1:68" ht="30.75" customHeight="1" x14ac:dyDescent="0.3">
      <c r="B19" s="2"/>
      <c r="U19" s="9"/>
      <c r="V19" s="9"/>
      <c r="W19" s="9"/>
      <c r="X19" s="9"/>
      <c r="Y19" s="9"/>
      <c r="Z19" s="9"/>
    </row>
    <row r="20" spans="1:68" s="27" customFormat="1" ht="21.75" customHeight="1" thickBot="1" x14ac:dyDescent="0.35">
      <c r="A20" s="28" t="s">
        <v>15</v>
      </c>
      <c r="B20" s="29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9"/>
      <c r="N20" s="9"/>
      <c r="O20" s="9"/>
      <c r="P20" s="9"/>
      <c r="Q20" s="9"/>
      <c r="R20" s="9"/>
      <c r="S20" s="51" t="s">
        <v>199</v>
      </c>
      <c r="T20" s="293">
        <v>7.5345000000000004</v>
      </c>
      <c r="U20" s="219"/>
      <c r="V20" s="219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</row>
    <row r="21" spans="1:68" ht="126" customHeight="1" thickBot="1" x14ac:dyDescent="0.35">
      <c r="A21" s="177" t="s">
        <v>16</v>
      </c>
      <c r="B21" s="178" t="s">
        <v>0</v>
      </c>
      <c r="C21" s="179" t="s">
        <v>253</v>
      </c>
      <c r="D21" s="180" t="s">
        <v>230</v>
      </c>
      <c r="E21" s="180" t="s">
        <v>241</v>
      </c>
      <c r="F21" s="180" t="s">
        <v>231</v>
      </c>
      <c r="G21" s="180" t="s">
        <v>241</v>
      </c>
      <c r="H21" s="180" t="s">
        <v>232</v>
      </c>
      <c r="I21" s="180" t="s">
        <v>241</v>
      </c>
      <c r="J21" s="180" t="s">
        <v>233</v>
      </c>
      <c r="K21" s="180" t="s">
        <v>241</v>
      </c>
      <c r="L21" s="180" t="s">
        <v>8</v>
      </c>
      <c r="M21" s="180" t="s">
        <v>238</v>
      </c>
      <c r="N21" s="180" t="s">
        <v>241</v>
      </c>
      <c r="O21" s="180" t="s">
        <v>234</v>
      </c>
      <c r="P21" s="180" t="s">
        <v>241</v>
      </c>
      <c r="Q21" s="180" t="s">
        <v>235</v>
      </c>
      <c r="R21" s="180" t="s">
        <v>241</v>
      </c>
      <c r="S21" s="180" t="s">
        <v>236</v>
      </c>
      <c r="T21" s="180" t="s">
        <v>241</v>
      </c>
      <c r="U21" s="180" t="s">
        <v>237</v>
      </c>
      <c r="V21" s="180" t="s">
        <v>241</v>
      </c>
      <c r="W21" s="180" t="s">
        <v>23</v>
      </c>
      <c r="X21" s="180" t="s">
        <v>248</v>
      </c>
      <c r="Y21" s="180" t="s">
        <v>241</v>
      </c>
      <c r="Z21" s="180" t="s">
        <v>249</v>
      </c>
      <c r="AA21" s="180" t="s">
        <v>241</v>
      </c>
    </row>
    <row r="22" spans="1:68" ht="19.5" thickBot="1" x14ac:dyDescent="0.35">
      <c r="A22" s="181">
        <v>3</v>
      </c>
      <c r="B22" s="182"/>
      <c r="C22" s="172">
        <v>1766262.92</v>
      </c>
      <c r="D22" s="183">
        <f>D39</f>
        <v>90000</v>
      </c>
      <c r="E22" s="184">
        <v>0</v>
      </c>
      <c r="F22" s="184">
        <f>F23+F39</f>
        <v>143270</v>
      </c>
      <c r="G22" s="184">
        <f>G23+G39</f>
        <v>-18880</v>
      </c>
      <c r="H22" s="185">
        <f>H23</f>
        <v>2000</v>
      </c>
      <c r="I22" s="185">
        <v>0</v>
      </c>
      <c r="J22" s="186">
        <f>J39+J154+J164</f>
        <v>116020</v>
      </c>
      <c r="K22" s="186">
        <f>K39</f>
        <v>1584.9200000000019</v>
      </c>
      <c r="L22" s="185">
        <v>0</v>
      </c>
      <c r="M22" s="184">
        <f>M23+M39+M164</f>
        <v>1427500</v>
      </c>
      <c r="N22" s="184">
        <f>N23+N39+N169</f>
        <v>-4640</v>
      </c>
      <c r="O22" s="184">
        <f>O23+O39</f>
        <v>1348</v>
      </c>
      <c r="P22" s="185">
        <v>0</v>
      </c>
      <c r="Q22" s="185">
        <f>Q39</f>
        <v>20</v>
      </c>
      <c r="R22" s="185">
        <v>0</v>
      </c>
      <c r="S22" s="187">
        <f>S39</f>
        <v>2000</v>
      </c>
      <c r="T22" s="187">
        <f>T39</f>
        <v>-2000</v>
      </c>
      <c r="U22" s="185">
        <v>0</v>
      </c>
      <c r="V22" s="185">
        <v>0</v>
      </c>
      <c r="W22" s="185">
        <v>0</v>
      </c>
      <c r="X22" s="184">
        <f>X23+X39</f>
        <v>7642</v>
      </c>
      <c r="Y22" s="185">
        <v>0</v>
      </c>
      <c r="Z22" s="185">
        <f>Z39</f>
        <v>398</v>
      </c>
      <c r="AA22" s="318">
        <v>0</v>
      </c>
    </row>
    <row r="23" spans="1:68" ht="19.5" thickBot="1" x14ac:dyDescent="0.35">
      <c r="A23" s="65">
        <v>31</v>
      </c>
      <c r="B23" s="66" t="s">
        <v>7</v>
      </c>
      <c r="C23" s="113">
        <v>1414720</v>
      </c>
      <c r="D23" s="100">
        <v>0</v>
      </c>
      <c r="E23" s="100">
        <v>0</v>
      </c>
      <c r="F23" s="100">
        <f>F24+F29+F35</f>
        <v>961</v>
      </c>
      <c r="G23" s="100">
        <f>G24+G35</f>
        <v>120</v>
      </c>
      <c r="H23" s="67">
        <f>H29</f>
        <v>2000</v>
      </c>
      <c r="I23" s="67">
        <v>0</v>
      </c>
      <c r="J23" s="108">
        <v>0</v>
      </c>
      <c r="K23" s="108">
        <v>0</v>
      </c>
      <c r="L23" s="67">
        <v>0</v>
      </c>
      <c r="M23" s="100">
        <f>M24+M29+M35</f>
        <v>1400000</v>
      </c>
      <c r="N23" s="100">
        <f>N29</f>
        <v>3000</v>
      </c>
      <c r="O23" s="100">
        <f>O24+O29+O35</f>
        <v>1296</v>
      </c>
      <c r="P23" s="67">
        <v>0</v>
      </c>
      <c r="Q23" s="67">
        <v>0</v>
      </c>
      <c r="R23" s="67">
        <v>0</v>
      </c>
      <c r="S23" s="100">
        <v>0</v>
      </c>
      <c r="T23" s="100">
        <v>0</v>
      </c>
      <c r="U23" s="67">
        <v>0</v>
      </c>
      <c r="V23" s="67">
        <v>0</v>
      </c>
      <c r="W23" s="67">
        <v>0</v>
      </c>
      <c r="X23" s="100">
        <f>X24+X29+X35</f>
        <v>7343</v>
      </c>
      <c r="Y23" s="67">
        <v>0</v>
      </c>
      <c r="Z23" s="67">
        <v>0</v>
      </c>
      <c r="AA23" s="319">
        <v>0</v>
      </c>
    </row>
    <row r="24" spans="1:68" s="31" customFormat="1" ht="19.5" thickBot="1" x14ac:dyDescent="0.35">
      <c r="A24" s="65">
        <v>311</v>
      </c>
      <c r="B24" s="66" t="s">
        <v>19</v>
      </c>
      <c r="C24" s="168">
        <v>1162300</v>
      </c>
      <c r="D24" s="100">
        <v>0</v>
      </c>
      <c r="E24" s="100">
        <v>0</v>
      </c>
      <c r="F24" s="100">
        <f>F25</f>
        <v>720</v>
      </c>
      <c r="G24" s="100">
        <f>G25</f>
        <v>100</v>
      </c>
      <c r="H24" s="67">
        <v>0</v>
      </c>
      <c r="I24" s="67">
        <v>0</v>
      </c>
      <c r="J24" s="108">
        <v>0</v>
      </c>
      <c r="K24" s="108">
        <v>0</v>
      </c>
      <c r="L24" s="67">
        <v>0</v>
      </c>
      <c r="M24" s="100">
        <f>M25+M26+M27+M28</f>
        <v>1155000</v>
      </c>
      <c r="N24" s="100">
        <v>0</v>
      </c>
      <c r="O24" s="100">
        <f>O25</f>
        <v>973</v>
      </c>
      <c r="P24" s="67">
        <v>0</v>
      </c>
      <c r="Q24" s="67">
        <v>0</v>
      </c>
      <c r="R24" s="67">
        <v>0</v>
      </c>
      <c r="S24" s="100">
        <v>0</v>
      </c>
      <c r="T24" s="100">
        <v>0</v>
      </c>
      <c r="U24" s="67">
        <v>0</v>
      </c>
      <c r="V24" s="67">
        <v>0</v>
      </c>
      <c r="W24" s="67">
        <v>0</v>
      </c>
      <c r="X24" s="100">
        <f>X25</f>
        <v>5507</v>
      </c>
      <c r="Y24" s="67">
        <v>0</v>
      </c>
      <c r="Z24" s="67">
        <v>0</v>
      </c>
      <c r="AA24" s="319">
        <v>0</v>
      </c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</row>
    <row r="25" spans="1:68" x14ac:dyDescent="0.3">
      <c r="A25" s="82">
        <v>31111</v>
      </c>
      <c r="B25" s="33" t="s">
        <v>28</v>
      </c>
      <c r="C25" s="188">
        <v>1107300</v>
      </c>
      <c r="D25" s="189">
        <v>0</v>
      </c>
      <c r="E25" s="189">
        <v>0</v>
      </c>
      <c r="F25" s="189">
        <v>720</v>
      </c>
      <c r="G25" s="189">
        <v>100</v>
      </c>
      <c r="H25" s="190">
        <v>0</v>
      </c>
      <c r="I25" s="190">
        <v>0</v>
      </c>
      <c r="J25" s="190">
        <v>0</v>
      </c>
      <c r="K25" s="190">
        <v>0</v>
      </c>
      <c r="L25" s="190">
        <v>0</v>
      </c>
      <c r="M25" s="189">
        <v>1100000</v>
      </c>
      <c r="N25" s="189">
        <v>0</v>
      </c>
      <c r="O25" s="189">
        <v>973</v>
      </c>
      <c r="P25" s="190">
        <v>0</v>
      </c>
      <c r="Q25" s="190">
        <v>0</v>
      </c>
      <c r="R25" s="190">
        <v>0</v>
      </c>
      <c r="S25" s="189">
        <v>0</v>
      </c>
      <c r="T25" s="189">
        <v>0</v>
      </c>
      <c r="U25" s="190">
        <v>0</v>
      </c>
      <c r="V25" s="190">
        <v>0</v>
      </c>
      <c r="W25" s="190">
        <v>0</v>
      </c>
      <c r="X25" s="189">
        <v>5507</v>
      </c>
      <c r="Y25" s="190">
        <v>0</v>
      </c>
      <c r="Z25" s="190">
        <v>0</v>
      </c>
      <c r="AA25" s="320">
        <v>0</v>
      </c>
    </row>
    <row r="26" spans="1:68" x14ac:dyDescent="0.3">
      <c r="A26" s="85">
        <v>31113</v>
      </c>
      <c r="B26" s="38" t="s">
        <v>159</v>
      </c>
      <c r="C26" s="116">
        <v>0</v>
      </c>
      <c r="D26" s="56">
        <v>0</v>
      </c>
      <c r="E26" s="56">
        <v>0</v>
      </c>
      <c r="F26" s="56">
        <v>0</v>
      </c>
      <c r="G26" s="56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56">
        <v>0</v>
      </c>
      <c r="N26" s="56">
        <v>0</v>
      </c>
      <c r="O26" s="56">
        <v>0</v>
      </c>
      <c r="P26" s="63">
        <v>0</v>
      </c>
      <c r="Q26" s="63">
        <v>0</v>
      </c>
      <c r="R26" s="63">
        <v>0</v>
      </c>
      <c r="S26" s="56">
        <v>0</v>
      </c>
      <c r="T26" s="56">
        <v>0</v>
      </c>
      <c r="U26" s="63">
        <v>0</v>
      </c>
      <c r="V26" s="63">
        <v>0</v>
      </c>
      <c r="W26" s="63">
        <v>0</v>
      </c>
      <c r="X26" s="56">
        <v>0</v>
      </c>
      <c r="Y26" s="63">
        <v>0</v>
      </c>
      <c r="Z26" s="63">
        <v>0</v>
      </c>
      <c r="AA26" s="321">
        <v>0</v>
      </c>
    </row>
    <row r="27" spans="1:68" x14ac:dyDescent="0.3">
      <c r="A27" s="85">
        <v>31131</v>
      </c>
      <c r="B27" s="38" t="s">
        <v>160</v>
      </c>
      <c r="C27" s="116">
        <v>40000</v>
      </c>
      <c r="D27" s="56">
        <v>0</v>
      </c>
      <c r="E27" s="56">
        <v>0</v>
      </c>
      <c r="F27" s="56">
        <v>0</v>
      </c>
      <c r="G27" s="56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56">
        <v>40000</v>
      </c>
      <c r="N27" s="56">
        <v>0</v>
      </c>
      <c r="O27" s="56">
        <v>0</v>
      </c>
      <c r="P27" s="63">
        <v>0</v>
      </c>
      <c r="Q27" s="63">
        <v>0</v>
      </c>
      <c r="R27" s="63">
        <v>0</v>
      </c>
      <c r="S27" s="56">
        <v>0</v>
      </c>
      <c r="T27" s="56">
        <v>0</v>
      </c>
      <c r="U27" s="63">
        <v>0</v>
      </c>
      <c r="V27" s="63">
        <v>0</v>
      </c>
      <c r="W27" s="63">
        <v>0</v>
      </c>
      <c r="X27" s="56">
        <v>0</v>
      </c>
      <c r="Y27" s="63">
        <v>0</v>
      </c>
      <c r="Z27" s="63">
        <v>0</v>
      </c>
      <c r="AA27" s="321">
        <v>0</v>
      </c>
    </row>
    <row r="28" spans="1:68" ht="19.5" thickBot="1" x14ac:dyDescent="0.35">
      <c r="A28" s="83">
        <v>31141</v>
      </c>
      <c r="B28" s="34" t="s">
        <v>161</v>
      </c>
      <c r="C28" s="114">
        <v>15000</v>
      </c>
      <c r="D28" s="57">
        <v>0</v>
      </c>
      <c r="E28" s="57">
        <v>0</v>
      </c>
      <c r="F28" s="57">
        <v>0</v>
      </c>
      <c r="G28" s="57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57">
        <v>15000</v>
      </c>
      <c r="N28" s="57">
        <v>0</v>
      </c>
      <c r="O28" s="57">
        <v>0</v>
      </c>
      <c r="P28" s="64">
        <v>0</v>
      </c>
      <c r="Q28" s="64">
        <v>0</v>
      </c>
      <c r="R28" s="64">
        <v>0</v>
      </c>
      <c r="S28" s="57">
        <v>0</v>
      </c>
      <c r="T28" s="57">
        <v>0</v>
      </c>
      <c r="U28" s="64">
        <v>0</v>
      </c>
      <c r="V28" s="64">
        <v>0</v>
      </c>
      <c r="W28" s="64">
        <v>0</v>
      </c>
      <c r="X28" s="57">
        <v>0</v>
      </c>
      <c r="Y28" s="64">
        <v>0</v>
      </c>
      <c r="Z28" s="64">
        <v>0</v>
      </c>
      <c r="AA28" s="322">
        <v>0</v>
      </c>
    </row>
    <row r="29" spans="1:68" s="31" customFormat="1" ht="19.5" thickBot="1" x14ac:dyDescent="0.35">
      <c r="A29" s="65">
        <v>312</v>
      </c>
      <c r="B29" s="66" t="s">
        <v>17</v>
      </c>
      <c r="C29" s="168">
        <v>71190</v>
      </c>
      <c r="D29" s="100">
        <v>0</v>
      </c>
      <c r="E29" s="100">
        <v>0</v>
      </c>
      <c r="F29" s="100">
        <f>F30+F33+F34</f>
        <v>120</v>
      </c>
      <c r="G29" s="100">
        <v>0</v>
      </c>
      <c r="H29" s="67">
        <f>H30</f>
        <v>2000</v>
      </c>
      <c r="I29" s="67">
        <v>0</v>
      </c>
      <c r="J29" s="108">
        <v>0</v>
      </c>
      <c r="K29" s="108">
        <v>0</v>
      </c>
      <c r="L29" s="67">
        <v>0</v>
      </c>
      <c r="M29" s="100">
        <f>M30+M31+M32+M33+M34</f>
        <v>65000</v>
      </c>
      <c r="N29" s="100">
        <f>N30</f>
        <v>3000</v>
      </c>
      <c r="O29" s="100">
        <f>O30+O33+O34</f>
        <v>160</v>
      </c>
      <c r="P29" s="67">
        <v>0</v>
      </c>
      <c r="Q29" s="67">
        <v>0</v>
      </c>
      <c r="R29" s="67">
        <v>0</v>
      </c>
      <c r="S29" s="100">
        <v>0</v>
      </c>
      <c r="T29" s="100">
        <v>0</v>
      </c>
      <c r="U29" s="67">
        <v>0</v>
      </c>
      <c r="V29" s="67">
        <v>0</v>
      </c>
      <c r="W29" s="67">
        <v>0</v>
      </c>
      <c r="X29" s="100">
        <f>X30+X33+X34</f>
        <v>910</v>
      </c>
      <c r="Y29" s="67">
        <v>0</v>
      </c>
      <c r="Z29" s="67">
        <v>0</v>
      </c>
      <c r="AA29" s="319">
        <v>0</v>
      </c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</row>
    <row r="30" spans="1:68" x14ac:dyDescent="0.3">
      <c r="A30" s="82">
        <v>31212</v>
      </c>
      <c r="B30" s="33" t="s">
        <v>187</v>
      </c>
      <c r="C30" s="188">
        <v>11335</v>
      </c>
      <c r="D30" s="189">
        <v>0</v>
      </c>
      <c r="E30" s="189">
        <v>0</v>
      </c>
      <c r="F30" s="189">
        <v>34</v>
      </c>
      <c r="G30" s="189">
        <v>0</v>
      </c>
      <c r="H30" s="190">
        <v>2000</v>
      </c>
      <c r="I30" s="190">
        <v>0</v>
      </c>
      <c r="J30" s="190">
        <v>0</v>
      </c>
      <c r="K30" s="190">
        <v>0</v>
      </c>
      <c r="L30" s="190">
        <v>0</v>
      </c>
      <c r="M30" s="189">
        <v>6000</v>
      </c>
      <c r="N30" s="189">
        <v>3000</v>
      </c>
      <c r="O30" s="189">
        <v>45</v>
      </c>
      <c r="P30" s="190">
        <v>0</v>
      </c>
      <c r="Q30" s="190">
        <v>0</v>
      </c>
      <c r="R30" s="190">
        <v>0</v>
      </c>
      <c r="S30" s="189">
        <v>0</v>
      </c>
      <c r="T30" s="189">
        <v>0</v>
      </c>
      <c r="U30" s="190">
        <v>0</v>
      </c>
      <c r="V30" s="190">
        <v>0</v>
      </c>
      <c r="W30" s="190">
        <v>0</v>
      </c>
      <c r="X30" s="189">
        <v>256</v>
      </c>
      <c r="Y30" s="190">
        <v>0</v>
      </c>
      <c r="Z30" s="190">
        <v>0</v>
      </c>
      <c r="AA30" s="320">
        <v>0</v>
      </c>
    </row>
    <row r="31" spans="1:68" x14ac:dyDescent="0.3">
      <c r="A31" s="85">
        <v>31213</v>
      </c>
      <c r="B31" s="38" t="s">
        <v>191</v>
      </c>
      <c r="C31" s="116">
        <v>33000</v>
      </c>
      <c r="D31" s="56">
        <v>0</v>
      </c>
      <c r="E31" s="56">
        <v>0</v>
      </c>
      <c r="F31" s="56">
        <v>0</v>
      </c>
      <c r="G31" s="56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56">
        <v>33000</v>
      </c>
      <c r="N31" s="56">
        <v>0</v>
      </c>
      <c r="O31" s="56">
        <v>0</v>
      </c>
      <c r="P31" s="63">
        <v>0</v>
      </c>
      <c r="Q31" s="63">
        <v>0</v>
      </c>
      <c r="R31" s="63">
        <v>0</v>
      </c>
      <c r="S31" s="56">
        <v>0</v>
      </c>
      <c r="T31" s="56">
        <v>0</v>
      </c>
      <c r="U31" s="63">
        <v>0</v>
      </c>
      <c r="V31" s="63">
        <v>0</v>
      </c>
      <c r="W31" s="63">
        <v>0</v>
      </c>
      <c r="X31" s="56">
        <v>0</v>
      </c>
      <c r="Y31" s="63">
        <v>0</v>
      </c>
      <c r="Z31" s="63">
        <v>0</v>
      </c>
      <c r="AA31" s="321">
        <v>0</v>
      </c>
    </row>
    <row r="32" spans="1:68" x14ac:dyDescent="0.3">
      <c r="A32" s="85">
        <v>31215</v>
      </c>
      <c r="B32" s="38" t="s">
        <v>190</v>
      </c>
      <c r="C32" s="116">
        <v>2000</v>
      </c>
      <c r="D32" s="56">
        <v>0</v>
      </c>
      <c r="E32" s="56">
        <v>0</v>
      </c>
      <c r="F32" s="56">
        <v>0</v>
      </c>
      <c r="G32" s="56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56">
        <v>2000</v>
      </c>
      <c r="N32" s="56">
        <v>0</v>
      </c>
      <c r="O32" s="56">
        <v>0</v>
      </c>
      <c r="P32" s="63">
        <v>0</v>
      </c>
      <c r="Q32" s="63">
        <v>0</v>
      </c>
      <c r="R32" s="63">
        <v>0</v>
      </c>
      <c r="S32" s="56">
        <v>0</v>
      </c>
      <c r="T32" s="56">
        <v>0</v>
      </c>
      <c r="U32" s="63">
        <v>0</v>
      </c>
      <c r="V32" s="63">
        <v>0</v>
      </c>
      <c r="W32" s="63">
        <v>0</v>
      </c>
      <c r="X32" s="56">
        <v>0</v>
      </c>
      <c r="Y32" s="63">
        <v>0</v>
      </c>
      <c r="Z32" s="63">
        <v>0</v>
      </c>
      <c r="AA32" s="321">
        <v>0</v>
      </c>
    </row>
    <row r="33" spans="1:68" x14ac:dyDescent="0.3">
      <c r="A33" s="85">
        <v>31216</v>
      </c>
      <c r="B33" s="38" t="s">
        <v>189</v>
      </c>
      <c r="C33" s="116">
        <v>20335</v>
      </c>
      <c r="D33" s="56">
        <v>0</v>
      </c>
      <c r="E33" s="56">
        <v>0</v>
      </c>
      <c r="F33" s="56">
        <v>34</v>
      </c>
      <c r="G33" s="56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56">
        <v>20000</v>
      </c>
      <c r="N33" s="56">
        <v>0</v>
      </c>
      <c r="O33" s="56">
        <v>45</v>
      </c>
      <c r="P33" s="63">
        <v>0</v>
      </c>
      <c r="Q33" s="63">
        <v>0</v>
      </c>
      <c r="R33" s="63">
        <v>0</v>
      </c>
      <c r="S33" s="56">
        <v>0</v>
      </c>
      <c r="T33" s="56">
        <v>0</v>
      </c>
      <c r="U33" s="63">
        <v>0</v>
      </c>
      <c r="V33" s="63">
        <v>0</v>
      </c>
      <c r="W33" s="63">
        <v>0</v>
      </c>
      <c r="X33" s="56">
        <v>256</v>
      </c>
      <c r="Y33" s="63">
        <v>0</v>
      </c>
      <c r="Z33" s="63">
        <v>0</v>
      </c>
      <c r="AA33" s="321">
        <v>0</v>
      </c>
    </row>
    <row r="34" spans="1:68" ht="19.5" thickBot="1" x14ac:dyDescent="0.35">
      <c r="A34" s="83">
        <v>31219</v>
      </c>
      <c r="B34" s="34" t="s">
        <v>188</v>
      </c>
      <c r="C34" s="114">
        <v>4520</v>
      </c>
      <c r="D34" s="57">
        <v>0</v>
      </c>
      <c r="E34" s="57">
        <v>0</v>
      </c>
      <c r="F34" s="57">
        <v>52</v>
      </c>
      <c r="G34" s="57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57">
        <v>4000</v>
      </c>
      <c r="N34" s="57">
        <v>0</v>
      </c>
      <c r="O34" s="57">
        <v>70</v>
      </c>
      <c r="P34" s="64">
        <v>0</v>
      </c>
      <c r="Q34" s="64">
        <v>0</v>
      </c>
      <c r="R34" s="64">
        <v>0</v>
      </c>
      <c r="S34" s="57">
        <v>0</v>
      </c>
      <c r="T34" s="57">
        <v>0</v>
      </c>
      <c r="U34" s="64">
        <v>0</v>
      </c>
      <c r="V34" s="64">
        <v>0</v>
      </c>
      <c r="W34" s="64">
        <v>0</v>
      </c>
      <c r="X34" s="57">
        <v>398</v>
      </c>
      <c r="Y34" s="64">
        <v>0</v>
      </c>
      <c r="Z34" s="64">
        <v>0</v>
      </c>
      <c r="AA34" s="322">
        <v>0</v>
      </c>
    </row>
    <row r="35" spans="1:68" s="31" customFormat="1" ht="19.5" thickBot="1" x14ac:dyDescent="0.35">
      <c r="A35" s="65">
        <v>313</v>
      </c>
      <c r="B35" s="66" t="s">
        <v>25</v>
      </c>
      <c r="C35" s="168">
        <v>181230</v>
      </c>
      <c r="D35" s="100">
        <v>0</v>
      </c>
      <c r="E35" s="100">
        <v>0</v>
      </c>
      <c r="F35" s="100">
        <f>F36</f>
        <v>121</v>
      </c>
      <c r="G35" s="100">
        <f>G36</f>
        <v>20</v>
      </c>
      <c r="H35" s="192">
        <v>0</v>
      </c>
      <c r="I35" s="192">
        <v>0</v>
      </c>
      <c r="J35" s="108">
        <v>0</v>
      </c>
      <c r="K35" s="108">
        <v>0</v>
      </c>
      <c r="L35" s="192">
        <v>0</v>
      </c>
      <c r="M35" s="100">
        <f>M36</f>
        <v>180000</v>
      </c>
      <c r="N35" s="100">
        <v>0</v>
      </c>
      <c r="O35" s="100">
        <f>O36</f>
        <v>163</v>
      </c>
      <c r="P35" s="192">
        <v>0</v>
      </c>
      <c r="Q35" s="192">
        <v>0</v>
      </c>
      <c r="R35" s="192">
        <v>0</v>
      </c>
      <c r="S35" s="100">
        <v>0</v>
      </c>
      <c r="T35" s="100">
        <v>0</v>
      </c>
      <c r="U35" s="192">
        <v>0</v>
      </c>
      <c r="V35" s="192">
        <v>0</v>
      </c>
      <c r="W35" s="192">
        <v>0</v>
      </c>
      <c r="X35" s="100">
        <f>X36</f>
        <v>926</v>
      </c>
      <c r="Y35" s="192">
        <v>0</v>
      </c>
      <c r="Z35" s="192">
        <v>0</v>
      </c>
      <c r="AA35" s="323">
        <v>0</v>
      </c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</row>
    <row r="36" spans="1:68" s="30" customFormat="1" x14ac:dyDescent="0.3">
      <c r="A36" s="191">
        <v>31321</v>
      </c>
      <c r="B36" s="33" t="s">
        <v>29</v>
      </c>
      <c r="C36" s="188">
        <v>181230</v>
      </c>
      <c r="D36" s="189">
        <v>0</v>
      </c>
      <c r="E36" s="189">
        <v>0</v>
      </c>
      <c r="F36" s="189">
        <v>121</v>
      </c>
      <c r="G36" s="189">
        <v>20</v>
      </c>
      <c r="H36" s="189">
        <v>0</v>
      </c>
      <c r="I36" s="189">
        <v>0</v>
      </c>
      <c r="J36" s="190">
        <v>0</v>
      </c>
      <c r="K36" s="190">
        <v>0</v>
      </c>
      <c r="L36" s="189">
        <v>0</v>
      </c>
      <c r="M36" s="189">
        <v>180000</v>
      </c>
      <c r="N36" s="189">
        <v>0</v>
      </c>
      <c r="O36" s="189">
        <v>163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926</v>
      </c>
      <c r="Y36" s="189">
        <v>0</v>
      </c>
      <c r="Z36" s="189">
        <v>0</v>
      </c>
      <c r="AA36" s="324">
        <v>0</v>
      </c>
    </row>
    <row r="37" spans="1:68" s="30" customFormat="1" x14ac:dyDescent="0.3">
      <c r="A37" s="86">
        <v>31322</v>
      </c>
      <c r="B37" s="40" t="s">
        <v>162</v>
      </c>
      <c r="C37" s="116">
        <v>0</v>
      </c>
      <c r="D37" s="118">
        <v>0</v>
      </c>
      <c r="E37" s="118">
        <v>0</v>
      </c>
      <c r="F37" s="118">
        <v>0</v>
      </c>
      <c r="G37" s="118">
        <v>0</v>
      </c>
      <c r="H37" s="176">
        <v>0</v>
      </c>
      <c r="I37" s="176">
        <v>0</v>
      </c>
      <c r="J37" s="106">
        <v>0</v>
      </c>
      <c r="K37" s="106">
        <v>0</v>
      </c>
      <c r="L37" s="176">
        <v>0</v>
      </c>
      <c r="M37" s="118">
        <v>0</v>
      </c>
      <c r="N37" s="118">
        <v>0</v>
      </c>
      <c r="O37" s="118">
        <v>0</v>
      </c>
      <c r="P37" s="176">
        <v>0</v>
      </c>
      <c r="Q37" s="176">
        <v>0</v>
      </c>
      <c r="R37" s="176">
        <v>0</v>
      </c>
      <c r="S37" s="118">
        <v>0</v>
      </c>
      <c r="T37" s="118">
        <v>0</v>
      </c>
      <c r="U37" s="176">
        <v>0</v>
      </c>
      <c r="V37" s="176">
        <v>0</v>
      </c>
      <c r="W37" s="176">
        <v>0</v>
      </c>
      <c r="X37" s="118">
        <v>0</v>
      </c>
      <c r="Y37" s="176">
        <v>0</v>
      </c>
      <c r="Z37" s="176">
        <v>0</v>
      </c>
      <c r="AA37" s="325">
        <v>0</v>
      </c>
    </row>
    <row r="38" spans="1:68" ht="19.5" thickBot="1" x14ac:dyDescent="0.35">
      <c r="A38" s="83">
        <v>31332</v>
      </c>
      <c r="B38" s="34" t="s">
        <v>163</v>
      </c>
      <c r="C38" s="114">
        <v>0</v>
      </c>
      <c r="D38" s="101">
        <v>0</v>
      </c>
      <c r="E38" s="101">
        <v>0</v>
      </c>
      <c r="F38" s="101">
        <v>0</v>
      </c>
      <c r="G38" s="101">
        <v>0</v>
      </c>
      <c r="H38" s="94">
        <v>0</v>
      </c>
      <c r="I38" s="94">
        <v>0</v>
      </c>
      <c r="J38" s="104">
        <v>0</v>
      </c>
      <c r="K38" s="104">
        <v>0</v>
      </c>
      <c r="L38" s="94">
        <v>0</v>
      </c>
      <c r="M38" s="101">
        <v>0</v>
      </c>
      <c r="N38" s="101">
        <v>0</v>
      </c>
      <c r="O38" s="101">
        <v>0</v>
      </c>
      <c r="P38" s="94">
        <v>0</v>
      </c>
      <c r="Q38" s="94">
        <v>0</v>
      </c>
      <c r="R38" s="94">
        <v>0</v>
      </c>
      <c r="S38" s="101">
        <v>0</v>
      </c>
      <c r="T38" s="101">
        <v>0</v>
      </c>
      <c r="U38" s="94">
        <v>0</v>
      </c>
      <c r="V38" s="94">
        <v>0</v>
      </c>
      <c r="W38" s="94">
        <v>0</v>
      </c>
      <c r="X38" s="101">
        <v>0</v>
      </c>
      <c r="Y38" s="94">
        <v>0</v>
      </c>
      <c r="Z38" s="94">
        <v>0</v>
      </c>
      <c r="AA38" s="326">
        <v>0</v>
      </c>
    </row>
    <row r="39" spans="1:68" ht="19.5" thickBot="1" x14ac:dyDescent="0.35">
      <c r="A39" s="65">
        <v>32</v>
      </c>
      <c r="B39" s="66" t="s">
        <v>18</v>
      </c>
      <c r="C39" s="168">
        <v>349472.92</v>
      </c>
      <c r="D39" s="193">
        <f>D40+D57+D82+D131+D135</f>
        <v>90000</v>
      </c>
      <c r="E39" s="100"/>
      <c r="F39" s="100">
        <f>F40+F57+F82+F131</f>
        <v>142309</v>
      </c>
      <c r="G39" s="100">
        <f>G57</f>
        <v>-19000</v>
      </c>
      <c r="H39" s="192">
        <v>0</v>
      </c>
      <c r="I39" s="192">
        <v>0</v>
      </c>
      <c r="J39" s="194">
        <f>J40+J57+J82+J131+J135</f>
        <v>114850</v>
      </c>
      <c r="K39" s="194">
        <f>K40+K57+K82+K131+K135</f>
        <v>1584.9200000000019</v>
      </c>
      <c r="L39" s="192">
        <v>0</v>
      </c>
      <c r="M39" s="192">
        <f>M40+M82+M131+M135</f>
        <v>26700</v>
      </c>
      <c r="N39" s="192">
        <f>N40+N82+N131</f>
        <v>-7740</v>
      </c>
      <c r="O39" s="192">
        <f>O40</f>
        <v>52</v>
      </c>
      <c r="P39" s="192">
        <v>0</v>
      </c>
      <c r="Q39" s="192">
        <f>Q57</f>
        <v>20</v>
      </c>
      <c r="R39" s="192">
        <v>0</v>
      </c>
      <c r="S39" s="192">
        <f>S82</f>
        <v>2000</v>
      </c>
      <c r="T39" s="192">
        <f>T82</f>
        <v>-2000</v>
      </c>
      <c r="U39" s="192">
        <v>0</v>
      </c>
      <c r="V39" s="192">
        <v>0</v>
      </c>
      <c r="W39" s="192">
        <v>0</v>
      </c>
      <c r="X39" s="100">
        <f>X40</f>
        <v>299</v>
      </c>
      <c r="Y39" s="192">
        <v>0</v>
      </c>
      <c r="Z39" s="192">
        <f>Z57</f>
        <v>398</v>
      </c>
      <c r="AA39" s="323">
        <v>0</v>
      </c>
    </row>
    <row r="40" spans="1:68" s="31" customFormat="1" ht="39" customHeight="1" thickBot="1" x14ac:dyDescent="0.35">
      <c r="A40" s="65">
        <v>321</v>
      </c>
      <c r="B40" s="202" t="s">
        <v>59</v>
      </c>
      <c r="C40" s="168">
        <v>114198.38</v>
      </c>
      <c r="D40" s="193">
        <f>D41+D49+D51</f>
        <v>60000</v>
      </c>
      <c r="E40" s="100">
        <v>0</v>
      </c>
      <c r="F40" s="100">
        <f>F41+F49</f>
        <v>25039</v>
      </c>
      <c r="G40" s="100">
        <v>0</v>
      </c>
      <c r="H40" s="192">
        <v>0</v>
      </c>
      <c r="I40" s="192">
        <v>0</v>
      </c>
      <c r="J40" s="194">
        <f>J41+J49+J51</f>
        <v>38300</v>
      </c>
      <c r="K40" s="194">
        <f>K41+K49+K51</f>
        <v>-11051.619999999999</v>
      </c>
      <c r="L40" s="192">
        <v>0</v>
      </c>
      <c r="M40" s="192">
        <f>M41</f>
        <v>2500</v>
      </c>
      <c r="N40" s="192">
        <f>N41+N51</f>
        <v>-940</v>
      </c>
      <c r="O40" s="192">
        <f>O49</f>
        <v>52</v>
      </c>
      <c r="P40" s="192">
        <v>0</v>
      </c>
      <c r="Q40" s="192">
        <v>0</v>
      </c>
      <c r="R40" s="192">
        <v>0</v>
      </c>
      <c r="S40" s="192">
        <v>0</v>
      </c>
      <c r="T40" s="192">
        <v>0</v>
      </c>
      <c r="U40" s="192">
        <v>0</v>
      </c>
      <c r="V40" s="192">
        <v>0</v>
      </c>
      <c r="W40" s="192">
        <v>0</v>
      </c>
      <c r="X40" s="100">
        <f>X49</f>
        <v>299</v>
      </c>
      <c r="Y40" s="192">
        <v>0</v>
      </c>
      <c r="Z40" s="192">
        <v>0</v>
      </c>
      <c r="AA40" s="323">
        <v>0</v>
      </c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</row>
    <row r="41" spans="1:68" s="35" customFormat="1" x14ac:dyDescent="0.3">
      <c r="A41" s="195">
        <v>3211</v>
      </c>
      <c r="B41" s="196" t="s">
        <v>30</v>
      </c>
      <c r="C41" s="197">
        <v>17480</v>
      </c>
      <c r="D41" s="198">
        <f>D42+D44+D46</f>
        <v>0</v>
      </c>
      <c r="E41" s="199">
        <v>0</v>
      </c>
      <c r="F41" s="199">
        <v>0</v>
      </c>
      <c r="G41" s="199">
        <v>0</v>
      </c>
      <c r="H41" s="200">
        <v>0</v>
      </c>
      <c r="I41" s="200">
        <v>0</v>
      </c>
      <c r="J41" s="201">
        <f>J42+J43+J44+J45+J46+J47</f>
        <v>11100</v>
      </c>
      <c r="K41" s="201">
        <f>K42+K43+K44+K46</f>
        <v>5000</v>
      </c>
      <c r="L41" s="200">
        <v>0</v>
      </c>
      <c r="M41" s="200">
        <f>M44</f>
        <v>2500</v>
      </c>
      <c r="N41" s="200">
        <f>N42+N44+N46</f>
        <v>-1120</v>
      </c>
      <c r="O41" s="200">
        <v>0</v>
      </c>
      <c r="P41" s="200">
        <v>0</v>
      </c>
      <c r="Q41" s="200">
        <v>0</v>
      </c>
      <c r="R41" s="200">
        <v>0</v>
      </c>
      <c r="S41" s="200">
        <v>0</v>
      </c>
      <c r="T41" s="200">
        <v>0</v>
      </c>
      <c r="U41" s="200">
        <v>0</v>
      </c>
      <c r="V41" s="200">
        <v>0</v>
      </c>
      <c r="W41" s="200">
        <v>0</v>
      </c>
      <c r="X41" s="199">
        <v>0</v>
      </c>
      <c r="Y41" s="200">
        <v>0</v>
      </c>
      <c r="Z41" s="200">
        <v>0</v>
      </c>
      <c r="AA41" s="327">
        <v>0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</row>
    <row r="42" spans="1:68" ht="36" customHeight="1" x14ac:dyDescent="0.3">
      <c r="A42" s="85">
        <v>32111</v>
      </c>
      <c r="B42" s="39" t="s">
        <v>70</v>
      </c>
      <c r="C42" s="116">
        <v>6000</v>
      </c>
      <c r="D42" s="59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110">
        <v>4100</v>
      </c>
      <c r="K42" s="110">
        <v>1500</v>
      </c>
      <c r="L42" s="56">
        <v>0</v>
      </c>
      <c r="M42" s="56">
        <v>0</v>
      </c>
      <c r="N42" s="56">
        <v>400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328">
        <v>0</v>
      </c>
    </row>
    <row r="43" spans="1:68" ht="36" customHeight="1" x14ac:dyDescent="0.3">
      <c r="A43" s="85">
        <v>32112</v>
      </c>
      <c r="B43" s="39" t="s">
        <v>71</v>
      </c>
      <c r="C43" s="116">
        <v>500</v>
      </c>
      <c r="D43" s="59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110">
        <v>0</v>
      </c>
      <c r="K43" s="110">
        <v>500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6">
        <v>0</v>
      </c>
      <c r="V43" s="56">
        <v>0</v>
      </c>
      <c r="W43" s="56">
        <v>0</v>
      </c>
      <c r="X43" s="56">
        <v>0</v>
      </c>
      <c r="Y43" s="56">
        <v>0</v>
      </c>
      <c r="Z43" s="56">
        <v>0</v>
      </c>
      <c r="AA43" s="328">
        <v>0</v>
      </c>
    </row>
    <row r="44" spans="1:68" ht="36" customHeight="1" x14ac:dyDescent="0.3">
      <c r="A44" s="85">
        <v>32113</v>
      </c>
      <c r="B44" s="39" t="s">
        <v>72</v>
      </c>
      <c r="C44" s="116">
        <v>7200</v>
      </c>
      <c r="D44" s="59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110">
        <v>4500</v>
      </c>
      <c r="K44" s="110">
        <v>2000</v>
      </c>
      <c r="L44" s="56">
        <v>0</v>
      </c>
      <c r="M44" s="56">
        <v>2500</v>
      </c>
      <c r="N44" s="56">
        <v>-1800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0</v>
      </c>
      <c r="W44" s="56">
        <v>0</v>
      </c>
      <c r="X44" s="56">
        <v>0</v>
      </c>
      <c r="Y44" s="56">
        <v>0</v>
      </c>
      <c r="Z44" s="56">
        <v>0</v>
      </c>
      <c r="AA44" s="328">
        <v>0</v>
      </c>
    </row>
    <row r="45" spans="1:68" ht="36" customHeight="1" x14ac:dyDescent="0.3">
      <c r="A45" s="85">
        <v>32114</v>
      </c>
      <c r="B45" s="39" t="s">
        <v>73</v>
      </c>
      <c r="C45" s="116">
        <v>0</v>
      </c>
      <c r="D45" s="59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110">
        <v>0</v>
      </c>
      <c r="K45" s="110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56">
        <v>0</v>
      </c>
      <c r="V45" s="56">
        <v>0</v>
      </c>
      <c r="W45" s="56">
        <v>0</v>
      </c>
      <c r="X45" s="56">
        <v>0</v>
      </c>
      <c r="Y45" s="56">
        <v>0</v>
      </c>
      <c r="Z45" s="56">
        <v>0</v>
      </c>
      <c r="AA45" s="328">
        <v>0</v>
      </c>
    </row>
    <row r="46" spans="1:68" ht="36" customHeight="1" x14ac:dyDescent="0.3">
      <c r="A46" s="85">
        <v>32115</v>
      </c>
      <c r="B46" s="39" t="s">
        <v>74</v>
      </c>
      <c r="C46" s="116">
        <v>3780</v>
      </c>
      <c r="D46" s="59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110">
        <v>2500</v>
      </c>
      <c r="K46" s="110">
        <v>1000</v>
      </c>
      <c r="L46" s="56">
        <v>0</v>
      </c>
      <c r="M46" s="56">
        <v>0</v>
      </c>
      <c r="N46" s="56">
        <v>280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6">
        <v>0</v>
      </c>
      <c r="V46" s="56">
        <v>0</v>
      </c>
      <c r="W46" s="56">
        <v>0</v>
      </c>
      <c r="X46" s="56">
        <v>0</v>
      </c>
      <c r="Y46" s="56">
        <v>0</v>
      </c>
      <c r="Z46" s="56">
        <v>0</v>
      </c>
      <c r="AA46" s="328">
        <v>0</v>
      </c>
    </row>
    <row r="47" spans="1:68" ht="36" customHeight="1" x14ac:dyDescent="0.3">
      <c r="A47" s="85">
        <v>32116</v>
      </c>
      <c r="B47" s="39" t="s">
        <v>75</v>
      </c>
      <c r="C47" s="116">
        <v>0</v>
      </c>
      <c r="D47" s="59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110">
        <v>0</v>
      </c>
      <c r="K47" s="110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56">
        <v>0</v>
      </c>
      <c r="V47" s="56">
        <v>0</v>
      </c>
      <c r="W47" s="56">
        <v>0</v>
      </c>
      <c r="X47" s="56">
        <v>0</v>
      </c>
      <c r="Y47" s="56">
        <v>0</v>
      </c>
      <c r="Z47" s="56">
        <v>0</v>
      </c>
      <c r="AA47" s="328">
        <v>0</v>
      </c>
    </row>
    <row r="48" spans="1:68" ht="36" customHeight="1" x14ac:dyDescent="0.3">
      <c r="A48" s="85">
        <v>32117</v>
      </c>
      <c r="B48" s="39" t="s">
        <v>76</v>
      </c>
      <c r="C48" s="116">
        <v>0</v>
      </c>
      <c r="D48" s="59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110">
        <v>0</v>
      </c>
      <c r="K48" s="110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328">
        <v>0</v>
      </c>
    </row>
    <row r="49" spans="1:68" ht="36" customHeight="1" x14ac:dyDescent="0.3">
      <c r="A49" s="84">
        <v>3212</v>
      </c>
      <c r="B49" s="37" t="s">
        <v>203</v>
      </c>
      <c r="C49" s="256">
        <v>94238.38</v>
      </c>
      <c r="D49" s="257">
        <v>60000</v>
      </c>
      <c r="E49" s="58">
        <v>0</v>
      </c>
      <c r="F49" s="58">
        <f>F50</f>
        <v>25039</v>
      </c>
      <c r="G49" s="58">
        <v>0</v>
      </c>
      <c r="H49" s="58">
        <v>0</v>
      </c>
      <c r="I49" s="58">
        <v>0</v>
      </c>
      <c r="J49" s="258">
        <f>J50</f>
        <v>26000</v>
      </c>
      <c r="K49" s="258">
        <f>K50</f>
        <v>-17151.62</v>
      </c>
      <c r="L49" s="58">
        <v>0</v>
      </c>
      <c r="M49" s="58">
        <v>0</v>
      </c>
      <c r="N49" s="58">
        <v>0</v>
      </c>
      <c r="O49" s="58">
        <f>O50</f>
        <v>52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f>X50</f>
        <v>299</v>
      </c>
      <c r="Y49" s="58">
        <v>0</v>
      </c>
      <c r="Z49" s="58">
        <v>0</v>
      </c>
      <c r="AA49" s="329">
        <v>0</v>
      </c>
    </row>
    <row r="50" spans="1:68" s="35" customFormat="1" ht="36" customHeight="1" x14ac:dyDescent="0.3">
      <c r="A50" s="86">
        <v>32121</v>
      </c>
      <c r="B50" s="41" t="s">
        <v>148</v>
      </c>
      <c r="C50" s="175">
        <v>94238.38</v>
      </c>
      <c r="D50" s="254">
        <v>60000</v>
      </c>
      <c r="E50" s="255">
        <v>0</v>
      </c>
      <c r="F50" s="255">
        <v>25039</v>
      </c>
      <c r="G50" s="255">
        <v>0</v>
      </c>
      <c r="H50" s="176">
        <v>0</v>
      </c>
      <c r="I50" s="176">
        <v>0</v>
      </c>
      <c r="J50" s="252">
        <v>26000</v>
      </c>
      <c r="K50" s="252">
        <v>-17151.62</v>
      </c>
      <c r="L50" s="176">
        <v>0</v>
      </c>
      <c r="M50" s="176">
        <v>0</v>
      </c>
      <c r="N50" s="176">
        <v>0</v>
      </c>
      <c r="O50" s="176">
        <v>52</v>
      </c>
      <c r="P50" s="176">
        <v>0</v>
      </c>
      <c r="Q50" s="176">
        <v>0</v>
      </c>
      <c r="R50" s="176">
        <v>0</v>
      </c>
      <c r="S50" s="176">
        <v>0</v>
      </c>
      <c r="T50" s="176">
        <v>0</v>
      </c>
      <c r="U50" s="176">
        <v>0</v>
      </c>
      <c r="V50" s="176">
        <v>0</v>
      </c>
      <c r="W50" s="176">
        <v>0</v>
      </c>
      <c r="X50" s="255">
        <v>299</v>
      </c>
      <c r="Y50" s="176">
        <v>0</v>
      </c>
      <c r="Z50" s="176">
        <v>0</v>
      </c>
      <c r="AA50" s="325">
        <v>0</v>
      </c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</row>
    <row r="51" spans="1:68" s="35" customFormat="1" ht="27.75" customHeight="1" x14ac:dyDescent="0.3">
      <c r="A51" s="84">
        <v>3213</v>
      </c>
      <c r="B51" s="37" t="s">
        <v>31</v>
      </c>
      <c r="C51" s="115">
        <v>2480</v>
      </c>
      <c r="D51" s="102">
        <v>0</v>
      </c>
      <c r="E51" s="105">
        <v>0</v>
      </c>
      <c r="F51" s="105">
        <v>0</v>
      </c>
      <c r="G51" s="105">
        <v>0</v>
      </c>
      <c r="H51" s="60">
        <v>0</v>
      </c>
      <c r="I51" s="60">
        <v>0</v>
      </c>
      <c r="J51" s="109">
        <f>J52+J53</f>
        <v>1200</v>
      </c>
      <c r="K51" s="109">
        <f>K52+K53</f>
        <v>1100</v>
      </c>
      <c r="L51" s="60">
        <v>0</v>
      </c>
      <c r="M51" s="60">
        <v>0</v>
      </c>
      <c r="N51" s="60">
        <f>N52</f>
        <v>180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330">
        <v>0</v>
      </c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</row>
    <row r="52" spans="1:68" ht="36" customHeight="1" x14ac:dyDescent="0.3">
      <c r="A52" s="85">
        <v>32131</v>
      </c>
      <c r="B52" s="39" t="s">
        <v>77</v>
      </c>
      <c r="C52" s="116">
        <v>1480</v>
      </c>
      <c r="D52" s="59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110">
        <v>900</v>
      </c>
      <c r="K52" s="110">
        <v>400</v>
      </c>
      <c r="L52" s="63">
        <v>0</v>
      </c>
      <c r="M52" s="63">
        <v>0</v>
      </c>
      <c r="N52" s="63">
        <v>180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321">
        <v>0</v>
      </c>
    </row>
    <row r="53" spans="1:68" ht="24" customHeight="1" x14ac:dyDescent="0.3">
      <c r="A53" s="85">
        <v>32132</v>
      </c>
      <c r="B53" s="39" t="s">
        <v>78</v>
      </c>
      <c r="C53" s="116">
        <v>1000</v>
      </c>
      <c r="D53" s="59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110">
        <v>300</v>
      </c>
      <c r="K53" s="110">
        <v>700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321">
        <v>0</v>
      </c>
    </row>
    <row r="54" spans="1:68" s="35" customFormat="1" ht="36" customHeight="1" x14ac:dyDescent="0.3">
      <c r="A54" s="84">
        <v>3214</v>
      </c>
      <c r="B54" s="37" t="s">
        <v>56</v>
      </c>
      <c r="C54" s="115">
        <v>0</v>
      </c>
      <c r="D54" s="102">
        <v>0</v>
      </c>
      <c r="E54" s="105">
        <v>0</v>
      </c>
      <c r="F54" s="105">
        <v>0</v>
      </c>
      <c r="G54" s="105">
        <v>0</v>
      </c>
      <c r="H54" s="60">
        <v>0</v>
      </c>
      <c r="I54" s="60">
        <v>0</v>
      </c>
      <c r="J54" s="109">
        <v>0</v>
      </c>
      <c r="K54" s="109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330">
        <v>0</v>
      </c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</row>
    <row r="55" spans="1:68" ht="36" customHeight="1" x14ac:dyDescent="0.3">
      <c r="A55" s="85">
        <v>32141</v>
      </c>
      <c r="B55" s="39" t="s">
        <v>56</v>
      </c>
      <c r="C55" s="116">
        <v>0</v>
      </c>
      <c r="D55" s="59">
        <v>0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110">
        <v>0</v>
      </c>
      <c r="K55" s="110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0</v>
      </c>
      <c r="X55" s="63">
        <v>0</v>
      </c>
      <c r="Y55" s="63">
        <v>0</v>
      </c>
      <c r="Z55" s="63">
        <v>0</v>
      </c>
      <c r="AA55" s="321">
        <v>0</v>
      </c>
    </row>
    <row r="56" spans="1:68" ht="36" customHeight="1" thickBot="1" x14ac:dyDescent="0.35">
      <c r="A56" s="83">
        <v>32149</v>
      </c>
      <c r="B56" s="203" t="s">
        <v>79</v>
      </c>
      <c r="C56" s="114">
        <v>0</v>
      </c>
      <c r="D56" s="20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112">
        <v>0</v>
      </c>
      <c r="K56" s="112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322">
        <v>0</v>
      </c>
    </row>
    <row r="57" spans="1:68" s="31" customFormat="1" ht="37.5" thickBot="1" x14ac:dyDescent="0.35">
      <c r="A57" s="65">
        <v>322</v>
      </c>
      <c r="B57" s="202" t="s">
        <v>3</v>
      </c>
      <c r="C57" s="168">
        <v>100968</v>
      </c>
      <c r="D57" s="193">
        <f>D58+D67+D78</f>
        <v>3900</v>
      </c>
      <c r="E57" s="108">
        <v>0</v>
      </c>
      <c r="F57" s="108">
        <f>F67</f>
        <v>96000</v>
      </c>
      <c r="G57" s="108">
        <f>G67</f>
        <v>-19000</v>
      </c>
      <c r="H57" s="67">
        <v>0</v>
      </c>
      <c r="I57" s="67">
        <v>0</v>
      </c>
      <c r="J57" s="169">
        <f>J58+J65+J67+J73+J78+J80</f>
        <v>22650</v>
      </c>
      <c r="K57" s="169">
        <f>K58+K65+K67+K73+K78+K80</f>
        <v>-3000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f>Q65</f>
        <v>20</v>
      </c>
      <c r="R57" s="67">
        <v>0</v>
      </c>
      <c r="S57" s="67">
        <v>0</v>
      </c>
      <c r="T57" s="67">
        <v>0</v>
      </c>
      <c r="U57" s="67">
        <v>0</v>
      </c>
      <c r="V57" s="67">
        <v>0</v>
      </c>
      <c r="W57" s="67">
        <v>0</v>
      </c>
      <c r="X57" s="67">
        <v>0</v>
      </c>
      <c r="Y57" s="67">
        <v>0</v>
      </c>
      <c r="Z57" s="67">
        <f>Z65</f>
        <v>398</v>
      </c>
      <c r="AA57" s="319">
        <v>0</v>
      </c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</row>
    <row r="58" spans="1:68" s="35" customFormat="1" x14ac:dyDescent="0.3">
      <c r="A58" s="195">
        <v>3221</v>
      </c>
      <c r="B58" s="196" t="s">
        <v>32</v>
      </c>
      <c r="C58" s="197">
        <v>7200</v>
      </c>
      <c r="D58" s="198">
        <f>D59+D62+D63+D64</f>
        <v>0</v>
      </c>
      <c r="E58" s="205">
        <v>0</v>
      </c>
      <c r="F58" s="205">
        <v>0</v>
      </c>
      <c r="G58" s="205">
        <v>0</v>
      </c>
      <c r="H58" s="206">
        <v>0</v>
      </c>
      <c r="I58" s="206">
        <v>0</v>
      </c>
      <c r="J58" s="201">
        <f>J59+J60+J62+J63+J64</f>
        <v>5100</v>
      </c>
      <c r="K58" s="201">
        <f>K59+K60+K62+K63+K64</f>
        <v>2100</v>
      </c>
      <c r="L58" s="206">
        <v>0</v>
      </c>
      <c r="M58" s="206">
        <v>0</v>
      </c>
      <c r="N58" s="206">
        <v>0</v>
      </c>
      <c r="O58" s="206">
        <v>0</v>
      </c>
      <c r="P58" s="206">
        <v>0</v>
      </c>
      <c r="Q58" s="206">
        <v>0</v>
      </c>
      <c r="R58" s="206">
        <v>0</v>
      </c>
      <c r="S58" s="206">
        <v>0</v>
      </c>
      <c r="T58" s="206">
        <v>0</v>
      </c>
      <c r="U58" s="206">
        <v>0</v>
      </c>
      <c r="V58" s="206">
        <v>0</v>
      </c>
      <c r="W58" s="206">
        <v>0</v>
      </c>
      <c r="X58" s="206">
        <v>0</v>
      </c>
      <c r="Y58" s="206">
        <v>0</v>
      </c>
      <c r="Z58" s="206">
        <v>0</v>
      </c>
      <c r="AA58" s="331">
        <v>0</v>
      </c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</row>
    <row r="59" spans="1:68" x14ac:dyDescent="0.3">
      <c r="A59" s="85">
        <v>32211</v>
      </c>
      <c r="B59" s="39" t="s">
        <v>32</v>
      </c>
      <c r="C59" s="116">
        <v>2500</v>
      </c>
      <c r="D59" s="59">
        <v>0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110">
        <v>2300</v>
      </c>
      <c r="K59" s="110">
        <v>200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0</v>
      </c>
      <c r="T59" s="63">
        <v>0</v>
      </c>
      <c r="U59" s="63">
        <v>0</v>
      </c>
      <c r="V59" s="63">
        <v>0</v>
      </c>
      <c r="W59" s="63">
        <v>0</v>
      </c>
      <c r="X59" s="63">
        <v>0</v>
      </c>
      <c r="Y59" s="63">
        <v>0</v>
      </c>
      <c r="Z59" s="63">
        <v>0</v>
      </c>
      <c r="AA59" s="321">
        <v>0</v>
      </c>
    </row>
    <row r="60" spans="1:68" x14ac:dyDescent="0.3">
      <c r="A60" s="85">
        <v>32212</v>
      </c>
      <c r="B60" s="39" t="s">
        <v>80</v>
      </c>
      <c r="C60" s="116">
        <v>300</v>
      </c>
      <c r="D60" s="59">
        <v>0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110">
        <v>0</v>
      </c>
      <c r="K60" s="110">
        <v>300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321">
        <v>0</v>
      </c>
    </row>
    <row r="61" spans="1:68" x14ac:dyDescent="0.3">
      <c r="A61" s="85">
        <v>32213</v>
      </c>
      <c r="B61" s="39" t="s">
        <v>81</v>
      </c>
      <c r="C61" s="116">
        <v>0</v>
      </c>
      <c r="D61" s="59">
        <v>0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110">
        <v>0</v>
      </c>
      <c r="K61" s="110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S61" s="63">
        <v>0</v>
      </c>
      <c r="T61" s="63">
        <v>0</v>
      </c>
      <c r="U61" s="63">
        <v>0</v>
      </c>
      <c r="V61" s="63">
        <v>0</v>
      </c>
      <c r="W61" s="63">
        <v>0</v>
      </c>
      <c r="X61" s="63">
        <v>0</v>
      </c>
      <c r="Y61" s="63">
        <v>0</v>
      </c>
      <c r="Z61" s="63">
        <v>0</v>
      </c>
      <c r="AA61" s="321">
        <v>0</v>
      </c>
    </row>
    <row r="62" spans="1:68" ht="36.75" x14ac:dyDescent="0.3">
      <c r="A62" s="85">
        <v>32214</v>
      </c>
      <c r="B62" s="39" t="s">
        <v>82</v>
      </c>
      <c r="C62" s="116">
        <v>600</v>
      </c>
      <c r="D62" s="59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110">
        <v>400</v>
      </c>
      <c r="K62" s="110">
        <v>200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0</v>
      </c>
      <c r="V62" s="63">
        <v>0</v>
      </c>
      <c r="W62" s="63">
        <v>0</v>
      </c>
      <c r="X62" s="63">
        <v>0</v>
      </c>
      <c r="Y62" s="63">
        <v>0</v>
      </c>
      <c r="Z62" s="63">
        <v>0</v>
      </c>
      <c r="AA62" s="321">
        <v>0</v>
      </c>
    </row>
    <row r="63" spans="1:68" ht="22.5" customHeight="1" x14ac:dyDescent="0.3">
      <c r="A63" s="85">
        <v>32216</v>
      </c>
      <c r="B63" s="39" t="s">
        <v>83</v>
      </c>
      <c r="C63" s="116">
        <v>1600</v>
      </c>
      <c r="D63" s="59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110">
        <v>1200</v>
      </c>
      <c r="K63" s="110">
        <v>400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321">
        <v>0</v>
      </c>
    </row>
    <row r="64" spans="1:68" ht="39" customHeight="1" x14ac:dyDescent="0.3">
      <c r="A64" s="85">
        <v>32219</v>
      </c>
      <c r="B64" s="39" t="s">
        <v>84</v>
      </c>
      <c r="C64" s="116">
        <v>2200</v>
      </c>
      <c r="D64" s="59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110">
        <v>1200</v>
      </c>
      <c r="K64" s="110">
        <v>1000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321">
        <v>0</v>
      </c>
    </row>
    <row r="65" spans="1:68" s="35" customFormat="1" x14ac:dyDescent="0.3">
      <c r="A65" s="84">
        <v>3222</v>
      </c>
      <c r="B65" s="37" t="s">
        <v>65</v>
      </c>
      <c r="C65" s="115">
        <v>418</v>
      </c>
      <c r="D65" s="102">
        <v>0</v>
      </c>
      <c r="E65" s="105">
        <v>0</v>
      </c>
      <c r="F65" s="105">
        <v>0</v>
      </c>
      <c r="G65" s="105">
        <v>0</v>
      </c>
      <c r="H65" s="60">
        <v>0</v>
      </c>
      <c r="I65" s="60">
        <v>0</v>
      </c>
      <c r="J65" s="109">
        <f>J66</f>
        <v>200</v>
      </c>
      <c r="K65" s="109">
        <f>K66</f>
        <v>-200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f>Q66</f>
        <v>20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f>Z66</f>
        <v>398</v>
      </c>
      <c r="AA65" s="330">
        <v>0</v>
      </c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</row>
    <row r="66" spans="1:68" s="35" customFormat="1" x14ac:dyDescent="0.3">
      <c r="A66" s="86">
        <v>32224</v>
      </c>
      <c r="B66" s="41" t="s">
        <v>202</v>
      </c>
      <c r="C66" s="175">
        <v>418</v>
      </c>
      <c r="D66" s="254">
        <v>0</v>
      </c>
      <c r="E66" s="253">
        <v>0</v>
      </c>
      <c r="F66" s="253">
        <v>0</v>
      </c>
      <c r="G66" s="253">
        <v>0</v>
      </c>
      <c r="H66" s="62">
        <v>0</v>
      </c>
      <c r="I66" s="62">
        <v>0</v>
      </c>
      <c r="J66" s="252">
        <v>200</v>
      </c>
      <c r="K66" s="252">
        <v>-200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20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398</v>
      </c>
      <c r="AA66" s="332">
        <v>0</v>
      </c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</row>
    <row r="67" spans="1:68" s="35" customFormat="1" x14ac:dyDescent="0.3">
      <c r="A67" s="84">
        <v>3223</v>
      </c>
      <c r="B67" s="37" t="s">
        <v>33</v>
      </c>
      <c r="C67" s="115">
        <v>88600</v>
      </c>
      <c r="D67" s="102">
        <f>D70</f>
        <v>3900</v>
      </c>
      <c r="E67" s="105">
        <v>0</v>
      </c>
      <c r="F67" s="105">
        <f>F68+F70</f>
        <v>96000</v>
      </c>
      <c r="G67" s="105">
        <f>G70</f>
        <v>-19000</v>
      </c>
      <c r="H67" s="60">
        <v>0</v>
      </c>
      <c r="I67" s="60">
        <v>0</v>
      </c>
      <c r="J67" s="109">
        <f>J70+J71</f>
        <v>15700</v>
      </c>
      <c r="K67" s="109">
        <f>K68+K70</f>
        <v>-8000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330">
        <v>0</v>
      </c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</row>
    <row r="68" spans="1:68" x14ac:dyDescent="0.3">
      <c r="A68" s="85">
        <v>32231</v>
      </c>
      <c r="B68" s="39" t="s">
        <v>33</v>
      </c>
      <c r="C68" s="116">
        <v>17000</v>
      </c>
      <c r="D68" s="59">
        <v>0</v>
      </c>
      <c r="E68" s="63">
        <v>0</v>
      </c>
      <c r="F68" s="63">
        <v>17000</v>
      </c>
      <c r="G68" s="63">
        <v>0</v>
      </c>
      <c r="H68" s="63">
        <v>0</v>
      </c>
      <c r="I68" s="63">
        <v>0</v>
      </c>
      <c r="J68" s="110">
        <v>0</v>
      </c>
      <c r="K68" s="110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321">
        <v>0</v>
      </c>
    </row>
    <row r="69" spans="1:68" ht="18.75" customHeight="1" x14ac:dyDescent="0.3">
      <c r="A69" s="85">
        <v>32232</v>
      </c>
      <c r="B69" s="39" t="s">
        <v>85</v>
      </c>
      <c r="C69" s="116">
        <v>0</v>
      </c>
      <c r="D69" s="59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110">
        <v>0</v>
      </c>
      <c r="K69" s="110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321">
        <v>0</v>
      </c>
    </row>
    <row r="70" spans="1:68" x14ac:dyDescent="0.3">
      <c r="A70" s="85">
        <v>32233</v>
      </c>
      <c r="B70" s="39" t="s">
        <v>86</v>
      </c>
      <c r="C70" s="116">
        <v>69100</v>
      </c>
      <c r="D70" s="59">
        <v>3900</v>
      </c>
      <c r="E70" s="63">
        <v>0</v>
      </c>
      <c r="F70" s="63">
        <v>79000</v>
      </c>
      <c r="G70" s="63">
        <v>-19000</v>
      </c>
      <c r="H70" s="63">
        <v>0</v>
      </c>
      <c r="I70" s="63">
        <v>0</v>
      </c>
      <c r="J70" s="110">
        <v>13200</v>
      </c>
      <c r="K70" s="110">
        <v>-8000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0</v>
      </c>
      <c r="V70" s="63">
        <v>0</v>
      </c>
      <c r="W70" s="63">
        <v>0</v>
      </c>
      <c r="X70" s="63">
        <v>0</v>
      </c>
      <c r="Y70" s="63">
        <v>0</v>
      </c>
      <c r="Z70" s="63">
        <v>0</v>
      </c>
      <c r="AA70" s="321">
        <v>0</v>
      </c>
    </row>
    <row r="71" spans="1:68" ht="21.75" customHeight="1" x14ac:dyDescent="0.3">
      <c r="A71" s="85">
        <v>32234</v>
      </c>
      <c r="B71" s="39" t="s">
        <v>87</v>
      </c>
      <c r="C71" s="116">
        <v>2500</v>
      </c>
      <c r="D71" s="59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110">
        <v>2500</v>
      </c>
      <c r="K71" s="110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</v>
      </c>
      <c r="U71" s="63">
        <v>0</v>
      </c>
      <c r="V71" s="63">
        <v>0</v>
      </c>
      <c r="W71" s="63">
        <v>0</v>
      </c>
      <c r="X71" s="63">
        <v>0</v>
      </c>
      <c r="Y71" s="63">
        <v>0</v>
      </c>
      <c r="Z71" s="63">
        <v>0</v>
      </c>
      <c r="AA71" s="321">
        <v>0</v>
      </c>
    </row>
    <row r="72" spans="1:68" ht="36" customHeight="1" x14ac:dyDescent="0.3">
      <c r="A72" s="85">
        <v>32239</v>
      </c>
      <c r="B72" s="39" t="s">
        <v>88</v>
      </c>
      <c r="C72" s="116">
        <v>0</v>
      </c>
      <c r="D72" s="59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110">
        <v>0</v>
      </c>
      <c r="K72" s="110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321">
        <v>0</v>
      </c>
    </row>
    <row r="73" spans="1:68" s="35" customFormat="1" x14ac:dyDescent="0.3">
      <c r="A73" s="84">
        <v>3224</v>
      </c>
      <c r="B73" s="37" t="s">
        <v>34</v>
      </c>
      <c r="C73" s="115">
        <v>2850</v>
      </c>
      <c r="D73" s="102">
        <v>0</v>
      </c>
      <c r="E73" s="105">
        <v>0</v>
      </c>
      <c r="F73" s="105">
        <v>0</v>
      </c>
      <c r="G73" s="105">
        <v>0</v>
      </c>
      <c r="H73" s="60">
        <v>0</v>
      </c>
      <c r="I73" s="60">
        <v>0</v>
      </c>
      <c r="J73" s="109">
        <f>J74+J75+J76+J77</f>
        <v>1650</v>
      </c>
      <c r="K73" s="109">
        <f>K74+K77</f>
        <v>1200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330">
        <v>0</v>
      </c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</row>
    <row r="74" spans="1:68" s="30" customFormat="1" ht="36.75" x14ac:dyDescent="0.3">
      <c r="A74" s="86">
        <v>32241</v>
      </c>
      <c r="B74" s="41" t="s">
        <v>91</v>
      </c>
      <c r="C74" s="116">
        <v>1500</v>
      </c>
      <c r="D74" s="103">
        <v>0</v>
      </c>
      <c r="E74" s="106">
        <v>0</v>
      </c>
      <c r="F74" s="106">
        <v>0</v>
      </c>
      <c r="G74" s="106">
        <v>0</v>
      </c>
      <c r="H74" s="62">
        <v>0</v>
      </c>
      <c r="I74" s="62">
        <v>0</v>
      </c>
      <c r="J74" s="110">
        <v>500</v>
      </c>
      <c r="K74" s="110">
        <v>1000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332">
        <v>0</v>
      </c>
    </row>
    <row r="75" spans="1:68" s="30" customFormat="1" ht="36.75" customHeight="1" x14ac:dyDescent="0.3">
      <c r="A75" s="86">
        <v>32242</v>
      </c>
      <c r="B75" s="41" t="s">
        <v>152</v>
      </c>
      <c r="C75" s="116">
        <v>200</v>
      </c>
      <c r="D75" s="103">
        <v>0</v>
      </c>
      <c r="E75" s="106">
        <v>0</v>
      </c>
      <c r="F75" s="106">
        <v>0</v>
      </c>
      <c r="G75" s="106">
        <v>0</v>
      </c>
      <c r="H75" s="62">
        <v>0</v>
      </c>
      <c r="I75" s="62">
        <v>0</v>
      </c>
      <c r="J75" s="110">
        <v>200</v>
      </c>
      <c r="K75" s="110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332">
        <v>0</v>
      </c>
    </row>
    <row r="76" spans="1:68" s="30" customFormat="1" ht="36.75" customHeight="1" x14ac:dyDescent="0.3">
      <c r="A76" s="86">
        <v>32243</v>
      </c>
      <c r="B76" s="41" t="s">
        <v>171</v>
      </c>
      <c r="C76" s="116">
        <v>150</v>
      </c>
      <c r="D76" s="103">
        <v>0</v>
      </c>
      <c r="E76" s="106">
        <v>0</v>
      </c>
      <c r="F76" s="106">
        <v>0</v>
      </c>
      <c r="G76" s="106">
        <v>0</v>
      </c>
      <c r="H76" s="62">
        <v>0</v>
      </c>
      <c r="I76" s="62">
        <v>0</v>
      </c>
      <c r="J76" s="110">
        <v>150</v>
      </c>
      <c r="K76" s="110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332">
        <v>0</v>
      </c>
    </row>
    <row r="77" spans="1:68" s="30" customFormat="1" ht="36.75" x14ac:dyDescent="0.3">
      <c r="A77" s="86">
        <v>32244</v>
      </c>
      <c r="B77" s="41" t="s">
        <v>92</v>
      </c>
      <c r="C77" s="116">
        <v>1000</v>
      </c>
      <c r="D77" s="103">
        <v>0</v>
      </c>
      <c r="E77" s="106">
        <v>0</v>
      </c>
      <c r="F77" s="106">
        <v>0</v>
      </c>
      <c r="G77" s="106">
        <v>0</v>
      </c>
      <c r="H77" s="62">
        <v>0</v>
      </c>
      <c r="I77" s="62">
        <v>0</v>
      </c>
      <c r="J77" s="110">
        <v>800</v>
      </c>
      <c r="K77" s="110">
        <v>200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62">
        <v>0</v>
      </c>
      <c r="X77" s="62">
        <v>0</v>
      </c>
      <c r="Y77" s="62">
        <v>0</v>
      </c>
      <c r="Z77" s="62">
        <v>0</v>
      </c>
      <c r="AA77" s="332">
        <v>0</v>
      </c>
    </row>
    <row r="78" spans="1:68" s="35" customFormat="1" ht="27" customHeight="1" x14ac:dyDescent="0.3">
      <c r="A78" s="84">
        <v>3225</v>
      </c>
      <c r="B78" s="37" t="s">
        <v>35</v>
      </c>
      <c r="C78" s="115">
        <v>1500</v>
      </c>
      <c r="D78" s="102">
        <f>D79</f>
        <v>0</v>
      </c>
      <c r="E78" s="105">
        <v>0</v>
      </c>
      <c r="F78" s="105">
        <v>0</v>
      </c>
      <c r="G78" s="105">
        <v>0</v>
      </c>
      <c r="H78" s="60">
        <v>0</v>
      </c>
      <c r="I78" s="60">
        <v>0</v>
      </c>
      <c r="J78" s="109">
        <f>J79</f>
        <v>0</v>
      </c>
      <c r="K78" s="109">
        <f>K79</f>
        <v>1500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0</v>
      </c>
      <c r="W78" s="60">
        <v>0</v>
      </c>
      <c r="X78" s="60">
        <v>0</v>
      </c>
      <c r="Y78" s="60">
        <v>0</v>
      </c>
      <c r="Z78" s="60">
        <v>0</v>
      </c>
      <c r="AA78" s="330">
        <v>0</v>
      </c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</row>
    <row r="79" spans="1:68" ht="24" customHeight="1" x14ac:dyDescent="0.3">
      <c r="A79" s="85">
        <v>32251</v>
      </c>
      <c r="B79" s="39" t="s">
        <v>35</v>
      </c>
      <c r="C79" s="116">
        <v>1500</v>
      </c>
      <c r="D79" s="59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110">
        <v>0</v>
      </c>
      <c r="K79" s="110">
        <v>1500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321">
        <v>0</v>
      </c>
    </row>
    <row r="80" spans="1:68" s="35" customFormat="1" x14ac:dyDescent="0.3">
      <c r="A80" s="84">
        <v>3227</v>
      </c>
      <c r="B80" s="42" t="s">
        <v>57</v>
      </c>
      <c r="C80" s="115">
        <v>400</v>
      </c>
      <c r="D80" s="102">
        <v>0</v>
      </c>
      <c r="E80" s="105">
        <v>0</v>
      </c>
      <c r="F80" s="105">
        <v>0</v>
      </c>
      <c r="G80" s="105">
        <v>0</v>
      </c>
      <c r="H80" s="60">
        <v>0</v>
      </c>
      <c r="I80" s="60">
        <v>0</v>
      </c>
      <c r="J80" s="109">
        <f>J81</f>
        <v>0</v>
      </c>
      <c r="K80" s="109">
        <f>K81</f>
        <v>400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  <c r="V80" s="60">
        <v>0</v>
      </c>
      <c r="W80" s="60">
        <v>0</v>
      </c>
      <c r="X80" s="60">
        <v>0</v>
      </c>
      <c r="Y80" s="60">
        <v>0</v>
      </c>
      <c r="Z80" s="60">
        <v>0</v>
      </c>
      <c r="AA80" s="330">
        <v>0</v>
      </c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</row>
    <row r="81" spans="1:68" s="30" customFormat="1" ht="19.5" thickBot="1" x14ac:dyDescent="0.35">
      <c r="A81" s="87">
        <v>32271</v>
      </c>
      <c r="B81" s="207" t="s">
        <v>57</v>
      </c>
      <c r="C81" s="114">
        <v>400</v>
      </c>
      <c r="D81" s="170">
        <v>0</v>
      </c>
      <c r="E81" s="104">
        <v>0</v>
      </c>
      <c r="F81" s="104">
        <v>0</v>
      </c>
      <c r="G81" s="104">
        <v>0</v>
      </c>
      <c r="H81" s="61">
        <v>0</v>
      </c>
      <c r="I81" s="61">
        <v>0</v>
      </c>
      <c r="J81" s="112">
        <v>0</v>
      </c>
      <c r="K81" s="112">
        <v>400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333">
        <v>0</v>
      </c>
    </row>
    <row r="82" spans="1:68" s="31" customFormat="1" ht="19.5" thickBot="1" x14ac:dyDescent="0.35">
      <c r="A82" s="65">
        <v>323</v>
      </c>
      <c r="B82" s="66" t="s">
        <v>4</v>
      </c>
      <c r="C82" s="168">
        <v>113036.54000000001</v>
      </c>
      <c r="D82" s="193">
        <f>D83+D89+D94+D105+D111+D114+D120+D124</f>
        <v>22100</v>
      </c>
      <c r="E82" s="209"/>
      <c r="F82" s="209">
        <f>F83+F99+F105</f>
        <v>19800</v>
      </c>
      <c r="G82" s="209">
        <v>0</v>
      </c>
      <c r="H82" s="210">
        <v>0</v>
      </c>
      <c r="I82" s="210">
        <v>0</v>
      </c>
      <c r="J82" s="169">
        <f>J83+J89+J94+J99+J105+J111+J114+J120+J124</f>
        <v>45300</v>
      </c>
      <c r="K82" s="169">
        <f>K83+K89+K94+K99+K105+K111+K114+K120+K124</f>
        <v>13636.54</v>
      </c>
      <c r="L82" s="210">
        <v>0</v>
      </c>
      <c r="M82" s="100">
        <f>M83+M114+M111</f>
        <v>16500</v>
      </c>
      <c r="N82" s="100">
        <f>N83+N111+N114+N89</f>
        <v>-4300</v>
      </c>
      <c r="O82" s="210">
        <v>0</v>
      </c>
      <c r="P82" s="210">
        <v>0</v>
      </c>
      <c r="Q82" s="210">
        <v>0</v>
      </c>
      <c r="R82" s="210">
        <v>0</v>
      </c>
      <c r="S82" s="210">
        <f>S83+S94</f>
        <v>2000</v>
      </c>
      <c r="T82" s="210">
        <f>T83+T94</f>
        <v>-2000</v>
      </c>
      <c r="U82" s="210">
        <v>0</v>
      </c>
      <c r="V82" s="210">
        <v>0</v>
      </c>
      <c r="W82" s="210">
        <v>0</v>
      </c>
      <c r="X82" s="210">
        <v>0</v>
      </c>
      <c r="Y82" s="210">
        <v>0</v>
      </c>
      <c r="Z82" s="210">
        <v>0</v>
      </c>
      <c r="AA82" s="334">
        <v>0</v>
      </c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</row>
    <row r="83" spans="1:68" s="35" customFormat="1" x14ac:dyDescent="0.3">
      <c r="A83" s="195">
        <v>3231</v>
      </c>
      <c r="B83" s="208" t="s">
        <v>36</v>
      </c>
      <c r="C83" s="197">
        <v>11800</v>
      </c>
      <c r="D83" s="198">
        <f>D84+D86+D88</f>
        <v>2500</v>
      </c>
      <c r="E83" s="205">
        <v>0</v>
      </c>
      <c r="F83" s="205">
        <f>F88</f>
        <v>1000</v>
      </c>
      <c r="G83" s="205">
        <v>0</v>
      </c>
      <c r="H83" s="206">
        <v>0</v>
      </c>
      <c r="I83" s="206">
        <v>0</v>
      </c>
      <c r="J83" s="201">
        <f>J84+J86+J88</f>
        <v>4400</v>
      </c>
      <c r="K83" s="201">
        <f>K84+K86+K88</f>
        <v>3900</v>
      </c>
      <c r="L83" s="206">
        <v>0</v>
      </c>
      <c r="M83" s="205">
        <f>M88</f>
        <v>1000</v>
      </c>
      <c r="N83" s="205">
        <f>N88</f>
        <v>-1000</v>
      </c>
      <c r="O83" s="206">
        <v>0</v>
      </c>
      <c r="P83" s="206">
        <v>0</v>
      </c>
      <c r="Q83" s="206">
        <v>0</v>
      </c>
      <c r="R83" s="206">
        <v>0</v>
      </c>
      <c r="S83" s="206">
        <f>S88</f>
        <v>1500</v>
      </c>
      <c r="T83" s="206">
        <f>T88</f>
        <v>-1500</v>
      </c>
      <c r="U83" s="206">
        <v>0</v>
      </c>
      <c r="V83" s="206">
        <v>0</v>
      </c>
      <c r="W83" s="206">
        <v>0</v>
      </c>
      <c r="X83" s="206">
        <v>0</v>
      </c>
      <c r="Y83" s="206">
        <v>0</v>
      </c>
      <c r="Z83" s="206">
        <v>0</v>
      </c>
      <c r="AA83" s="331">
        <v>0</v>
      </c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</row>
    <row r="84" spans="1:68" x14ac:dyDescent="0.3">
      <c r="A84" s="85">
        <v>32311</v>
      </c>
      <c r="B84" s="38" t="s">
        <v>89</v>
      </c>
      <c r="C84" s="116">
        <v>2600</v>
      </c>
      <c r="D84" s="59">
        <v>0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110">
        <v>2400</v>
      </c>
      <c r="K84" s="110">
        <v>200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321">
        <v>0</v>
      </c>
    </row>
    <row r="85" spans="1:68" x14ac:dyDescent="0.3">
      <c r="A85" s="85">
        <v>32312</v>
      </c>
      <c r="B85" s="38" t="s">
        <v>135</v>
      </c>
      <c r="C85" s="116">
        <v>0</v>
      </c>
      <c r="D85" s="59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110">
        <v>0</v>
      </c>
      <c r="K85" s="110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321">
        <v>0</v>
      </c>
    </row>
    <row r="86" spans="1:68" x14ac:dyDescent="0.3">
      <c r="A86" s="85">
        <v>32313</v>
      </c>
      <c r="B86" s="38" t="s">
        <v>90</v>
      </c>
      <c r="C86" s="116">
        <v>700</v>
      </c>
      <c r="D86" s="59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110">
        <v>500</v>
      </c>
      <c r="K86" s="110">
        <v>200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321">
        <v>0</v>
      </c>
    </row>
    <row r="87" spans="1:68" x14ac:dyDescent="0.3">
      <c r="A87" s="85">
        <v>32314</v>
      </c>
      <c r="B87" s="38" t="s">
        <v>134</v>
      </c>
      <c r="C87" s="116">
        <v>0</v>
      </c>
      <c r="D87" s="59">
        <v>0</v>
      </c>
      <c r="E87" s="63">
        <v>0</v>
      </c>
      <c r="F87" s="63">
        <v>0</v>
      </c>
      <c r="G87" s="63">
        <v>0</v>
      </c>
      <c r="H87" s="63">
        <v>0</v>
      </c>
      <c r="I87" s="63">
        <v>0</v>
      </c>
      <c r="J87" s="110">
        <v>0</v>
      </c>
      <c r="K87" s="110">
        <v>0</v>
      </c>
      <c r="L87" s="63">
        <v>0</v>
      </c>
      <c r="M87" s="63">
        <v>0</v>
      </c>
      <c r="N87" s="63">
        <v>0</v>
      </c>
      <c r="O87" s="63">
        <v>0</v>
      </c>
      <c r="P87" s="63">
        <v>0</v>
      </c>
      <c r="Q87" s="63">
        <v>0</v>
      </c>
      <c r="R87" s="63">
        <v>0</v>
      </c>
      <c r="S87" s="63">
        <v>0</v>
      </c>
      <c r="T87" s="6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321">
        <v>0</v>
      </c>
    </row>
    <row r="88" spans="1:68" x14ac:dyDescent="0.3">
      <c r="A88" s="85">
        <v>32319</v>
      </c>
      <c r="B88" s="38" t="s">
        <v>133</v>
      </c>
      <c r="C88" s="116">
        <v>8500</v>
      </c>
      <c r="D88" s="59">
        <v>2500</v>
      </c>
      <c r="E88" s="63">
        <v>0</v>
      </c>
      <c r="F88" s="63">
        <v>1000</v>
      </c>
      <c r="G88" s="63">
        <v>0</v>
      </c>
      <c r="H88" s="63">
        <v>0</v>
      </c>
      <c r="I88" s="63">
        <v>0</v>
      </c>
      <c r="J88" s="110">
        <v>1500</v>
      </c>
      <c r="K88" s="110">
        <v>3500</v>
      </c>
      <c r="L88" s="63">
        <v>0</v>
      </c>
      <c r="M88" s="63">
        <v>1000</v>
      </c>
      <c r="N88" s="63">
        <v>-1000</v>
      </c>
      <c r="O88" s="63">
        <v>0</v>
      </c>
      <c r="P88" s="63">
        <v>0</v>
      </c>
      <c r="Q88" s="63">
        <v>0</v>
      </c>
      <c r="R88" s="63">
        <v>0</v>
      </c>
      <c r="S88" s="63">
        <v>1500</v>
      </c>
      <c r="T88" s="63">
        <v>-1500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321">
        <v>0</v>
      </c>
    </row>
    <row r="89" spans="1:68" s="35" customFormat="1" x14ac:dyDescent="0.3">
      <c r="A89" s="84">
        <v>3232</v>
      </c>
      <c r="B89" s="36" t="s">
        <v>37</v>
      </c>
      <c r="C89" s="115">
        <v>11200</v>
      </c>
      <c r="D89" s="102">
        <f>D91</f>
        <v>4500</v>
      </c>
      <c r="E89" s="105">
        <v>0</v>
      </c>
      <c r="F89" s="105">
        <f>F90</f>
        <v>0</v>
      </c>
      <c r="G89" s="105">
        <v>0</v>
      </c>
      <c r="H89" s="60">
        <v>0</v>
      </c>
      <c r="I89" s="60">
        <v>0</v>
      </c>
      <c r="J89" s="109">
        <f>J90+J91+J92+J93</f>
        <v>5800</v>
      </c>
      <c r="K89" s="109">
        <f>K90+K92</f>
        <v>700</v>
      </c>
      <c r="L89" s="60">
        <v>0</v>
      </c>
      <c r="M89" s="105">
        <v>0</v>
      </c>
      <c r="N89" s="105">
        <f>N91</f>
        <v>200</v>
      </c>
      <c r="O89" s="60">
        <v>0</v>
      </c>
      <c r="P89" s="60">
        <v>0</v>
      </c>
      <c r="Q89" s="60">
        <v>0</v>
      </c>
      <c r="R89" s="60">
        <v>0</v>
      </c>
      <c r="S89" s="60">
        <v>0</v>
      </c>
      <c r="T89" s="60">
        <v>0</v>
      </c>
      <c r="U89" s="60">
        <v>0</v>
      </c>
      <c r="V89" s="60">
        <v>0</v>
      </c>
      <c r="W89" s="60">
        <v>0</v>
      </c>
      <c r="X89" s="60">
        <v>0</v>
      </c>
      <c r="Y89" s="60">
        <v>0</v>
      </c>
      <c r="Z89" s="60">
        <v>0</v>
      </c>
      <c r="AA89" s="330">
        <v>0</v>
      </c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</row>
    <row r="90" spans="1:68" s="30" customFormat="1" x14ac:dyDescent="0.3">
      <c r="A90" s="86">
        <v>32321</v>
      </c>
      <c r="B90" s="40" t="s">
        <v>95</v>
      </c>
      <c r="C90" s="116">
        <v>800</v>
      </c>
      <c r="D90" s="103">
        <v>0</v>
      </c>
      <c r="E90" s="106">
        <v>0</v>
      </c>
      <c r="F90" s="106">
        <v>0</v>
      </c>
      <c r="G90" s="106">
        <v>0</v>
      </c>
      <c r="H90" s="62">
        <v>0</v>
      </c>
      <c r="I90" s="62">
        <v>0</v>
      </c>
      <c r="J90" s="110">
        <v>300</v>
      </c>
      <c r="K90" s="110">
        <v>500</v>
      </c>
      <c r="L90" s="62">
        <v>0</v>
      </c>
      <c r="M90" s="106">
        <v>0</v>
      </c>
      <c r="N90" s="106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332">
        <v>0</v>
      </c>
    </row>
    <row r="91" spans="1:68" s="30" customFormat="1" ht="18" customHeight="1" x14ac:dyDescent="0.3">
      <c r="A91" s="86">
        <v>32322</v>
      </c>
      <c r="B91" s="40" t="s">
        <v>96</v>
      </c>
      <c r="C91" s="116">
        <v>8700</v>
      </c>
      <c r="D91" s="103">
        <v>4500</v>
      </c>
      <c r="E91" s="106">
        <v>0</v>
      </c>
      <c r="F91" s="106">
        <v>0</v>
      </c>
      <c r="G91" s="106">
        <v>0</v>
      </c>
      <c r="H91" s="62">
        <v>0</v>
      </c>
      <c r="I91" s="62">
        <v>0</v>
      </c>
      <c r="J91" s="110">
        <v>4000</v>
      </c>
      <c r="K91" s="110">
        <v>0</v>
      </c>
      <c r="L91" s="62">
        <v>0</v>
      </c>
      <c r="M91" s="106">
        <v>0</v>
      </c>
      <c r="N91" s="106">
        <v>200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2">
        <v>0</v>
      </c>
      <c r="AA91" s="332">
        <v>0</v>
      </c>
    </row>
    <row r="92" spans="1:68" s="30" customFormat="1" x14ac:dyDescent="0.3">
      <c r="A92" s="86">
        <v>32323</v>
      </c>
      <c r="B92" s="40" t="s">
        <v>97</v>
      </c>
      <c r="C92" s="116">
        <v>700</v>
      </c>
      <c r="D92" s="62">
        <v>0</v>
      </c>
      <c r="E92" s="106">
        <v>0</v>
      </c>
      <c r="F92" s="106">
        <v>0</v>
      </c>
      <c r="G92" s="106">
        <v>0</v>
      </c>
      <c r="H92" s="62">
        <v>0</v>
      </c>
      <c r="I92" s="62">
        <v>0</v>
      </c>
      <c r="J92" s="110">
        <v>500</v>
      </c>
      <c r="K92" s="110">
        <v>200</v>
      </c>
      <c r="L92" s="62">
        <v>0</v>
      </c>
      <c r="M92" s="106">
        <v>0</v>
      </c>
      <c r="N92" s="106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0</v>
      </c>
      <c r="W92" s="62">
        <v>0</v>
      </c>
      <c r="X92" s="62">
        <v>0</v>
      </c>
      <c r="Y92" s="62">
        <v>0</v>
      </c>
      <c r="Z92" s="62">
        <v>0</v>
      </c>
      <c r="AA92" s="332">
        <v>0</v>
      </c>
    </row>
    <row r="93" spans="1:68" s="30" customFormat="1" x14ac:dyDescent="0.3">
      <c r="A93" s="86">
        <v>32329</v>
      </c>
      <c r="B93" s="40" t="s">
        <v>138</v>
      </c>
      <c r="C93" s="116">
        <v>1000</v>
      </c>
      <c r="D93" s="62">
        <v>0</v>
      </c>
      <c r="E93" s="106">
        <v>0</v>
      </c>
      <c r="F93" s="106">
        <v>0</v>
      </c>
      <c r="G93" s="106">
        <v>0</v>
      </c>
      <c r="H93" s="62">
        <v>0</v>
      </c>
      <c r="I93" s="62">
        <v>0</v>
      </c>
      <c r="J93" s="110">
        <v>1000</v>
      </c>
      <c r="K93" s="110">
        <v>0</v>
      </c>
      <c r="L93" s="62">
        <v>0</v>
      </c>
      <c r="M93" s="106">
        <v>0</v>
      </c>
      <c r="N93" s="106">
        <v>0</v>
      </c>
      <c r="O93" s="6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62">
        <v>0</v>
      </c>
      <c r="X93" s="62">
        <v>0</v>
      </c>
      <c r="Y93" s="62">
        <v>0</v>
      </c>
      <c r="Z93" s="62">
        <v>0</v>
      </c>
      <c r="AA93" s="332">
        <v>0</v>
      </c>
    </row>
    <row r="94" spans="1:68" s="35" customFormat="1" x14ac:dyDescent="0.3">
      <c r="A94" s="84">
        <v>3233</v>
      </c>
      <c r="B94" s="36" t="s">
        <v>38</v>
      </c>
      <c r="C94" s="115">
        <v>7700</v>
      </c>
      <c r="D94" s="60">
        <f>D95+D97+D98</f>
        <v>0</v>
      </c>
      <c r="E94" s="105">
        <v>0</v>
      </c>
      <c r="F94" s="105">
        <v>0</v>
      </c>
      <c r="G94" s="105">
        <v>0</v>
      </c>
      <c r="H94" s="60">
        <v>0</v>
      </c>
      <c r="I94" s="60">
        <v>0</v>
      </c>
      <c r="J94" s="109">
        <f>J95+J97+J96+J98</f>
        <v>4700</v>
      </c>
      <c r="K94" s="109">
        <f>K95+K97+K98</f>
        <v>3000</v>
      </c>
      <c r="L94" s="60">
        <v>0</v>
      </c>
      <c r="M94" s="105">
        <v>0</v>
      </c>
      <c r="N94" s="105">
        <v>0</v>
      </c>
      <c r="O94" s="60">
        <v>0</v>
      </c>
      <c r="P94" s="60">
        <v>0</v>
      </c>
      <c r="Q94" s="60">
        <v>0</v>
      </c>
      <c r="R94" s="60">
        <v>0</v>
      </c>
      <c r="S94" s="60">
        <f>S97</f>
        <v>500</v>
      </c>
      <c r="T94" s="60">
        <f>T97</f>
        <v>-500</v>
      </c>
      <c r="U94" s="60">
        <v>0</v>
      </c>
      <c r="V94" s="60">
        <v>0</v>
      </c>
      <c r="W94" s="60">
        <v>0</v>
      </c>
      <c r="X94" s="60">
        <v>0</v>
      </c>
      <c r="Y94" s="60">
        <v>0</v>
      </c>
      <c r="Z94" s="60">
        <v>0</v>
      </c>
      <c r="AA94" s="330">
        <v>0</v>
      </c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</row>
    <row r="95" spans="1:68" s="30" customFormat="1" x14ac:dyDescent="0.3">
      <c r="A95" s="86">
        <v>32331</v>
      </c>
      <c r="B95" s="40" t="s">
        <v>149</v>
      </c>
      <c r="C95" s="116">
        <v>2500</v>
      </c>
      <c r="D95" s="62">
        <v>0</v>
      </c>
      <c r="E95" s="106">
        <v>0</v>
      </c>
      <c r="F95" s="106">
        <v>0</v>
      </c>
      <c r="G95" s="106">
        <v>0</v>
      </c>
      <c r="H95" s="62">
        <v>0</v>
      </c>
      <c r="I95" s="62">
        <v>0</v>
      </c>
      <c r="J95" s="111">
        <v>1500</v>
      </c>
      <c r="K95" s="111">
        <v>1000</v>
      </c>
      <c r="L95" s="62">
        <v>0</v>
      </c>
      <c r="M95" s="106">
        <v>0</v>
      </c>
      <c r="N95" s="106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62">
        <v>0</v>
      </c>
      <c r="X95" s="62">
        <v>0</v>
      </c>
      <c r="Y95" s="62">
        <v>0</v>
      </c>
      <c r="Z95" s="62">
        <v>0</v>
      </c>
      <c r="AA95" s="332">
        <v>0</v>
      </c>
    </row>
    <row r="96" spans="1:68" x14ac:dyDescent="0.3">
      <c r="A96" s="85">
        <v>32332</v>
      </c>
      <c r="B96" s="38" t="s">
        <v>93</v>
      </c>
      <c r="C96" s="116">
        <v>200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110">
        <v>200</v>
      </c>
      <c r="K96" s="110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0</v>
      </c>
      <c r="T96" s="63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321">
        <v>0</v>
      </c>
    </row>
    <row r="97" spans="1:68" x14ac:dyDescent="0.3">
      <c r="A97" s="85">
        <v>32334</v>
      </c>
      <c r="B97" s="38" t="s">
        <v>150</v>
      </c>
      <c r="C97" s="116">
        <v>2500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110">
        <v>1500</v>
      </c>
      <c r="K97" s="110">
        <v>1000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3">
        <v>500</v>
      </c>
      <c r="T97" s="63">
        <v>-500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321">
        <v>0</v>
      </c>
    </row>
    <row r="98" spans="1:68" x14ac:dyDescent="0.3">
      <c r="A98" s="85">
        <v>32339</v>
      </c>
      <c r="B98" s="38" t="s">
        <v>94</v>
      </c>
      <c r="C98" s="116">
        <v>2500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110">
        <v>1500</v>
      </c>
      <c r="K98" s="110">
        <v>1000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3">
        <v>0</v>
      </c>
      <c r="T98" s="63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321">
        <v>0</v>
      </c>
    </row>
    <row r="99" spans="1:68" s="35" customFormat="1" x14ac:dyDescent="0.3">
      <c r="A99" s="84">
        <v>3234</v>
      </c>
      <c r="B99" s="36" t="s">
        <v>39</v>
      </c>
      <c r="C99" s="115">
        <v>10600</v>
      </c>
      <c r="D99" s="60">
        <v>0</v>
      </c>
      <c r="E99" s="105">
        <v>0</v>
      </c>
      <c r="F99" s="105">
        <f>F100+F104</f>
        <v>8000</v>
      </c>
      <c r="G99" s="105">
        <v>0</v>
      </c>
      <c r="H99" s="60">
        <v>0</v>
      </c>
      <c r="I99" s="60">
        <v>0</v>
      </c>
      <c r="J99" s="109">
        <f>J101+J102</f>
        <v>800</v>
      </c>
      <c r="K99" s="109">
        <f>K100+K101+K102+K104</f>
        <v>1800</v>
      </c>
      <c r="L99" s="60">
        <v>0</v>
      </c>
      <c r="M99" s="105">
        <v>0</v>
      </c>
      <c r="N99" s="105">
        <v>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0</v>
      </c>
      <c r="Y99" s="60">
        <v>0</v>
      </c>
      <c r="Z99" s="60">
        <v>0</v>
      </c>
      <c r="AA99" s="330">
        <v>0</v>
      </c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</row>
    <row r="100" spans="1:68" s="30" customFormat="1" x14ac:dyDescent="0.3">
      <c r="A100" s="86">
        <v>32341</v>
      </c>
      <c r="B100" s="40" t="s">
        <v>98</v>
      </c>
      <c r="C100" s="116">
        <v>2000</v>
      </c>
      <c r="D100" s="62">
        <v>0</v>
      </c>
      <c r="E100" s="106">
        <v>0</v>
      </c>
      <c r="F100" s="106">
        <v>1500</v>
      </c>
      <c r="G100" s="106">
        <v>0</v>
      </c>
      <c r="H100" s="62">
        <v>0</v>
      </c>
      <c r="I100" s="62">
        <v>0</v>
      </c>
      <c r="J100" s="110">
        <v>0</v>
      </c>
      <c r="K100" s="110">
        <v>500</v>
      </c>
      <c r="L100" s="62">
        <v>0</v>
      </c>
      <c r="M100" s="106">
        <v>0</v>
      </c>
      <c r="N100" s="106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332">
        <v>0</v>
      </c>
    </row>
    <row r="101" spans="1:68" s="30" customFormat="1" x14ac:dyDescent="0.3">
      <c r="A101" s="86">
        <v>32342</v>
      </c>
      <c r="B101" s="40" t="s">
        <v>99</v>
      </c>
      <c r="C101" s="116">
        <v>800</v>
      </c>
      <c r="D101" s="62">
        <v>0</v>
      </c>
      <c r="E101" s="106">
        <v>0</v>
      </c>
      <c r="F101" s="106">
        <v>0</v>
      </c>
      <c r="G101" s="106">
        <v>0</v>
      </c>
      <c r="H101" s="62">
        <v>0</v>
      </c>
      <c r="I101" s="62">
        <v>0</v>
      </c>
      <c r="J101" s="110">
        <v>700</v>
      </c>
      <c r="K101" s="110">
        <v>100</v>
      </c>
      <c r="L101" s="62">
        <v>0</v>
      </c>
      <c r="M101" s="106">
        <v>0</v>
      </c>
      <c r="N101" s="106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332">
        <v>0</v>
      </c>
    </row>
    <row r="102" spans="1:68" s="30" customFormat="1" x14ac:dyDescent="0.3">
      <c r="A102" s="86">
        <v>32343</v>
      </c>
      <c r="B102" s="40" t="s">
        <v>100</v>
      </c>
      <c r="C102" s="116">
        <v>300</v>
      </c>
      <c r="D102" s="62">
        <v>0</v>
      </c>
      <c r="E102" s="106">
        <v>0</v>
      </c>
      <c r="F102" s="106">
        <v>0</v>
      </c>
      <c r="G102" s="106">
        <v>0</v>
      </c>
      <c r="H102" s="62">
        <v>0</v>
      </c>
      <c r="I102" s="62">
        <v>0</v>
      </c>
      <c r="J102" s="110">
        <v>100</v>
      </c>
      <c r="K102" s="110">
        <v>200</v>
      </c>
      <c r="L102" s="62">
        <v>0</v>
      </c>
      <c r="M102" s="106">
        <v>0</v>
      </c>
      <c r="N102" s="106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332">
        <v>0</v>
      </c>
    </row>
    <row r="103" spans="1:68" s="30" customFormat="1" x14ac:dyDescent="0.3">
      <c r="A103" s="86">
        <v>32344</v>
      </c>
      <c r="B103" s="40" t="s">
        <v>101</v>
      </c>
      <c r="C103" s="116">
        <v>0</v>
      </c>
      <c r="D103" s="62">
        <v>0</v>
      </c>
      <c r="E103" s="106">
        <v>0</v>
      </c>
      <c r="F103" s="106">
        <v>0</v>
      </c>
      <c r="G103" s="106">
        <v>0</v>
      </c>
      <c r="H103" s="62">
        <v>0</v>
      </c>
      <c r="I103" s="62">
        <v>0</v>
      </c>
      <c r="J103" s="110">
        <v>0</v>
      </c>
      <c r="K103" s="110">
        <v>0</v>
      </c>
      <c r="L103" s="62">
        <v>0</v>
      </c>
      <c r="M103" s="106">
        <v>0</v>
      </c>
      <c r="N103" s="106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0</v>
      </c>
      <c r="W103" s="62">
        <v>0</v>
      </c>
      <c r="X103" s="62">
        <v>0</v>
      </c>
      <c r="Y103" s="62">
        <v>0</v>
      </c>
      <c r="Z103" s="62">
        <v>0</v>
      </c>
      <c r="AA103" s="332">
        <v>0</v>
      </c>
    </row>
    <row r="104" spans="1:68" s="30" customFormat="1" x14ac:dyDescent="0.3">
      <c r="A104" s="86">
        <v>32349</v>
      </c>
      <c r="B104" s="40" t="s">
        <v>102</v>
      </c>
      <c r="C104" s="116">
        <v>7500</v>
      </c>
      <c r="D104" s="62">
        <v>0</v>
      </c>
      <c r="E104" s="106">
        <v>0</v>
      </c>
      <c r="F104" s="106">
        <v>6500</v>
      </c>
      <c r="G104" s="106">
        <v>0</v>
      </c>
      <c r="H104" s="62">
        <v>0</v>
      </c>
      <c r="I104" s="62">
        <v>0</v>
      </c>
      <c r="J104" s="110">
        <v>0</v>
      </c>
      <c r="K104" s="110">
        <v>1000</v>
      </c>
      <c r="L104" s="62">
        <v>0</v>
      </c>
      <c r="M104" s="106">
        <v>0</v>
      </c>
      <c r="N104" s="106">
        <v>0</v>
      </c>
      <c r="O104" s="62">
        <v>0</v>
      </c>
      <c r="P104" s="62">
        <v>0</v>
      </c>
      <c r="Q104" s="62">
        <v>0</v>
      </c>
      <c r="R104" s="62">
        <v>0</v>
      </c>
      <c r="S104" s="62">
        <v>0</v>
      </c>
      <c r="T104" s="62">
        <v>0</v>
      </c>
      <c r="U104" s="62">
        <v>0</v>
      </c>
      <c r="V104" s="62">
        <v>0</v>
      </c>
      <c r="W104" s="62">
        <v>0</v>
      </c>
      <c r="X104" s="62">
        <v>0</v>
      </c>
      <c r="Y104" s="62">
        <v>0</v>
      </c>
      <c r="Z104" s="62">
        <v>0</v>
      </c>
      <c r="AA104" s="332">
        <v>0</v>
      </c>
    </row>
    <row r="105" spans="1:68" s="35" customFormat="1" x14ac:dyDescent="0.3">
      <c r="A105" s="84">
        <v>3235</v>
      </c>
      <c r="B105" s="36" t="s">
        <v>60</v>
      </c>
      <c r="C105" s="115">
        <v>21800</v>
      </c>
      <c r="D105" s="60">
        <f>D106+D107</f>
        <v>0</v>
      </c>
      <c r="E105" s="105">
        <v>0</v>
      </c>
      <c r="F105" s="105">
        <f>F106+F107</f>
        <v>10800</v>
      </c>
      <c r="G105" s="105">
        <v>0</v>
      </c>
      <c r="H105" s="60">
        <v>0</v>
      </c>
      <c r="I105" s="60">
        <v>0</v>
      </c>
      <c r="J105" s="109">
        <f>J106+J107+J108+J109+J110</f>
        <v>10300</v>
      </c>
      <c r="K105" s="109">
        <f>K107+K108+K110</f>
        <v>700</v>
      </c>
      <c r="L105" s="60">
        <v>0</v>
      </c>
      <c r="M105" s="105">
        <v>0</v>
      </c>
      <c r="N105" s="105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330">
        <v>0</v>
      </c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</row>
    <row r="106" spans="1:68" x14ac:dyDescent="0.3">
      <c r="A106" s="85">
        <v>32352</v>
      </c>
      <c r="B106" s="38" t="s">
        <v>103</v>
      </c>
      <c r="C106" s="116">
        <v>12500</v>
      </c>
      <c r="D106" s="63">
        <v>0</v>
      </c>
      <c r="E106" s="63">
        <v>0</v>
      </c>
      <c r="F106" s="63">
        <v>10000</v>
      </c>
      <c r="G106" s="63">
        <v>0</v>
      </c>
      <c r="H106" s="63">
        <v>0</v>
      </c>
      <c r="I106" s="63">
        <v>0</v>
      </c>
      <c r="J106" s="110">
        <v>2500</v>
      </c>
      <c r="K106" s="110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0</v>
      </c>
      <c r="T106" s="63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321">
        <v>0</v>
      </c>
    </row>
    <row r="107" spans="1:68" x14ac:dyDescent="0.3">
      <c r="A107" s="85">
        <v>32353</v>
      </c>
      <c r="B107" s="38" t="s">
        <v>104</v>
      </c>
      <c r="C107" s="116">
        <v>2500</v>
      </c>
      <c r="D107" s="63">
        <v>0</v>
      </c>
      <c r="E107" s="63">
        <v>0</v>
      </c>
      <c r="F107" s="63">
        <v>800</v>
      </c>
      <c r="G107" s="63">
        <v>0</v>
      </c>
      <c r="H107" s="63">
        <v>0</v>
      </c>
      <c r="I107" s="63">
        <v>0</v>
      </c>
      <c r="J107" s="110">
        <v>2500</v>
      </c>
      <c r="K107" s="110">
        <v>-800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321">
        <v>0</v>
      </c>
    </row>
    <row r="108" spans="1:68" x14ac:dyDescent="0.3">
      <c r="A108" s="85">
        <v>32354</v>
      </c>
      <c r="B108" s="38" t="s">
        <v>154</v>
      </c>
      <c r="C108" s="116">
        <v>1200</v>
      </c>
      <c r="D108" s="63">
        <v>0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110">
        <v>700</v>
      </c>
      <c r="K108" s="110">
        <v>500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321">
        <v>0</v>
      </c>
    </row>
    <row r="109" spans="1:68" ht="33.75" customHeight="1" x14ac:dyDescent="0.3">
      <c r="A109" s="85">
        <v>32355</v>
      </c>
      <c r="B109" s="39" t="s">
        <v>136</v>
      </c>
      <c r="C109" s="116">
        <v>4000</v>
      </c>
      <c r="D109" s="63">
        <v>0</v>
      </c>
      <c r="E109" s="63">
        <v>0</v>
      </c>
      <c r="F109" s="63">
        <v>0</v>
      </c>
      <c r="G109" s="63">
        <v>0</v>
      </c>
      <c r="H109" s="63">
        <v>0</v>
      </c>
      <c r="I109" s="63">
        <v>0</v>
      </c>
      <c r="J109" s="110">
        <v>4000</v>
      </c>
      <c r="K109" s="110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321">
        <v>0</v>
      </c>
    </row>
    <row r="110" spans="1:68" x14ac:dyDescent="0.3">
      <c r="A110" s="85">
        <v>32359</v>
      </c>
      <c r="B110" s="38" t="s">
        <v>132</v>
      </c>
      <c r="C110" s="116">
        <v>1600</v>
      </c>
      <c r="D110" s="63">
        <v>0</v>
      </c>
      <c r="E110" s="63">
        <v>0</v>
      </c>
      <c r="F110" s="63">
        <v>0</v>
      </c>
      <c r="G110" s="63">
        <v>0</v>
      </c>
      <c r="H110" s="63">
        <v>0</v>
      </c>
      <c r="I110" s="63">
        <v>0</v>
      </c>
      <c r="J110" s="110">
        <v>600</v>
      </c>
      <c r="K110" s="110">
        <v>1000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63">
        <v>0</v>
      </c>
      <c r="R110" s="63">
        <v>0</v>
      </c>
      <c r="S110" s="63">
        <v>0</v>
      </c>
      <c r="T110" s="63">
        <v>0</v>
      </c>
      <c r="U110" s="63">
        <v>0</v>
      </c>
      <c r="V110" s="63">
        <v>0</v>
      </c>
      <c r="W110" s="63">
        <v>0</v>
      </c>
      <c r="X110" s="63">
        <v>0</v>
      </c>
      <c r="Y110" s="63">
        <v>0</v>
      </c>
      <c r="Z110" s="63">
        <v>0</v>
      </c>
      <c r="AA110" s="321">
        <v>0</v>
      </c>
    </row>
    <row r="111" spans="1:68" s="35" customFormat="1" x14ac:dyDescent="0.3">
      <c r="A111" s="84">
        <v>3236</v>
      </c>
      <c r="B111" s="36" t="s">
        <v>40</v>
      </c>
      <c r="C111" s="115">
        <v>6600</v>
      </c>
      <c r="D111" s="60">
        <f>D112</f>
        <v>4100</v>
      </c>
      <c r="E111" s="105">
        <v>0</v>
      </c>
      <c r="F111" s="105">
        <v>0</v>
      </c>
      <c r="G111" s="105">
        <v>0</v>
      </c>
      <c r="H111" s="60">
        <v>0</v>
      </c>
      <c r="I111" s="60">
        <v>0</v>
      </c>
      <c r="J111" s="109">
        <f>J112</f>
        <v>3900</v>
      </c>
      <c r="K111" s="109">
        <f>K112</f>
        <v>-1400</v>
      </c>
      <c r="L111" s="60">
        <v>0</v>
      </c>
      <c r="M111" s="105">
        <v>1500</v>
      </c>
      <c r="N111" s="105">
        <f>N113</f>
        <v>-1500</v>
      </c>
      <c r="O111" s="60">
        <v>0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0</v>
      </c>
      <c r="X111" s="60">
        <v>0</v>
      </c>
      <c r="Y111" s="60">
        <v>0</v>
      </c>
      <c r="Z111" s="60">
        <v>0</v>
      </c>
      <c r="AA111" s="330">
        <v>0</v>
      </c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</row>
    <row r="112" spans="1:68" x14ac:dyDescent="0.3">
      <c r="A112" s="85">
        <v>32361</v>
      </c>
      <c r="B112" s="38" t="s">
        <v>105</v>
      </c>
      <c r="C112" s="116">
        <v>6600</v>
      </c>
      <c r="D112" s="63">
        <v>4100</v>
      </c>
      <c r="E112" s="63">
        <v>0</v>
      </c>
      <c r="F112" s="63">
        <v>0</v>
      </c>
      <c r="G112" s="63">
        <v>0</v>
      </c>
      <c r="H112" s="63">
        <v>0</v>
      </c>
      <c r="I112" s="63">
        <v>0</v>
      </c>
      <c r="J112" s="110">
        <v>3900</v>
      </c>
      <c r="K112" s="110">
        <v>-1400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321">
        <v>0</v>
      </c>
    </row>
    <row r="113" spans="1:68" x14ac:dyDescent="0.3">
      <c r="A113" s="173">
        <v>32363</v>
      </c>
      <c r="B113" s="174" t="s">
        <v>198</v>
      </c>
      <c r="C113" s="116">
        <v>0</v>
      </c>
      <c r="D113" s="63">
        <v>0</v>
      </c>
      <c r="E113" s="63">
        <v>0</v>
      </c>
      <c r="F113" s="63">
        <v>0</v>
      </c>
      <c r="G113" s="63">
        <v>0</v>
      </c>
      <c r="H113" s="63">
        <v>0</v>
      </c>
      <c r="I113" s="63">
        <v>0</v>
      </c>
      <c r="J113" s="110">
        <v>0</v>
      </c>
      <c r="K113" s="110">
        <v>0</v>
      </c>
      <c r="L113" s="63">
        <v>0</v>
      </c>
      <c r="M113" s="63">
        <v>1500</v>
      </c>
      <c r="N113" s="63">
        <v>-1500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321">
        <v>0</v>
      </c>
    </row>
    <row r="114" spans="1:68" s="35" customFormat="1" x14ac:dyDescent="0.3">
      <c r="A114" s="84">
        <v>3237</v>
      </c>
      <c r="B114" s="36" t="s">
        <v>41</v>
      </c>
      <c r="C114" s="115">
        <v>33200</v>
      </c>
      <c r="D114" s="60">
        <f>D115+D116</f>
        <v>7000</v>
      </c>
      <c r="E114" s="105">
        <v>0</v>
      </c>
      <c r="F114" s="105">
        <v>0</v>
      </c>
      <c r="G114" s="105">
        <v>0</v>
      </c>
      <c r="H114" s="60">
        <v>0</v>
      </c>
      <c r="I114" s="60">
        <v>0</v>
      </c>
      <c r="J114" s="109">
        <f>J115+J116+J117+J119</f>
        <v>10200</v>
      </c>
      <c r="K114" s="109">
        <f>K116+K119</f>
        <v>4000</v>
      </c>
      <c r="L114" s="60">
        <v>0</v>
      </c>
      <c r="M114" s="107">
        <f>M116</f>
        <v>14000</v>
      </c>
      <c r="N114" s="107">
        <f>N116</f>
        <v>-2000</v>
      </c>
      <c r="O114" s="60">
        <v>0</v>
      </c>
      <c r="P114" s="60">
        <v>0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0</v>
      </c>
      <c r="Y114" s="60">
        <v>0</v>
      </c>
      <c r="Z114" s="60">
        <v>0</v>
      </c>
      <c r="AA114" s="330">
        <v>0</v>
      </c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</row>
    <row r="115" spans="1:68" x14ac:dyDescent="0.3">
      <c r="A115" s="85">
        <v>32371</v>
      </c>
      <c r="B115" s="38" t="s">
        <v>106</v>
      </c>
      <c r="C115" s="116">
        <v>0</v>
      </c>
      <c r="D115" s="63">
        <v>0</v>
      </c>
      <c r="E115" s="63">
        <v>0</v>
      </c>
      <c r="F115" s="63">
        <v>0</v>
      </c>
      <c r="G115" s="63">
        <v>0</v>
      </c>
      <c r="H115" s="63">
        <v>0</v>
      </c>
      <c r="I115" s="63">
        <v>0</v>
      </c>
      <c r="J115" s="110">
        <v>0</v>
      </c>
      <c r="K115" s="110">
        <v>0</v>
      </c>
      <c r="L115" s="63">
        <v>0</v>
      </c>
      <c r="M115" s="56">
        <v>0</v>
      </c>
      <c r="N115" s="56">
        <v>0</v>
      </c>
      <c r="O115" s="63">
        <v>0</v>
      </c>
      <c r="P115" s="63">
        <v>0</v>
      </c>
      <c r="Q115" s="63">
        <v>0</v>
      </c>
      <c r="R115" s="63">
        <v>0</v>
      </c>
      <c r="S115" s="63">
        <v>0</v>
      </c>
      <c r="T115" s="63">
        <v>0</v>
      </c>
      <c r="U115" s="63">
        <v>0</v>
      </c>
      <c r="V115" s="63">
        <v>0</v>
      </c>
      <c r="W115" s="63">
        <v>0</v>
      </c>
      <c r="X115" s="63">
        <v>0</v>
      </c>
      <c r="Y115" s="63">
        <v>0</v>
      </c>
      <c r="Z115" s="63">
        <v>0</v>
      </c>
      <c r="AA115" s="321">
        <v>0</v>
      </c>
    </row>
    <row r="116" spans="1:68" x14ac:dyDescent="0.3">
      <c r="A116" s="85">
        <v>32372</v>
      </c>
      <c r="B116" s="38" t="s">
        <v>107</v>
      </c>
      <c r="C116" s="116">
        <v>31000</v>
      </c>
      <c r="D116" s="63">
        <v>7000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110">
        <v>10000</v>
      </c>
      <c r="K116" s="110">
        <v>2000</v>
      </c>
      <c r="L116" s="63">
        <v>0</v>
      </c>
      <c r="M116" s="56">
        <v>14000</v>
      </c>
      <c r="N116" s="56">
        <v>-2000</v>
      </c>
      <c r="O116" s="63">
        <v>0</v>
      </c>
      <c r="P116" s="63">
        <v>0</v>
      </c>
      <c r="Q116" s="63">
        <v>0</v>
      </c>
      <c r="R116" s="63">
        <v>0</v>
      </c>
      <c r="S116" s="63">
        <v>0</v>
      </c>
      <c r="T116" s="63">
        <v>0</v>
      </c>
      <c r="U116" s="63">
        <v>0</v>
      </c>
      <c r="V116" s="63">
        <v>0</v>
      </c>
      <c r="W116" s="63">
        <v>0</v>
      </c>
      <c r="X116" s="63">
        <v>0</v>
      </c>
      <c r="Y116" s="63">
        <v>0</v>
      </c>
      <c r="Z116" s="63">
        <v>0</v>
      </c>
      <c r="AA116" s="321">
        <v>0</v>
      </c>
    </row>
    <row r="117" spans="1:68" x14ac:dyDescent="0.3">
      <c r="A117" s="85">
        <v>32373</v>
      </c>
      <c r="B117" s="38" t="s">
        <v>108</v>
      </c>
      <c r="C117" s="116">
        <v>200</v>
      </c>
      <c r="D117" s="63">
        <v>0</v>
      </c>
      <c r="E117" s="63">
        <v>0</v>
      </c>
      <c r="F117" s="63">
        <v>0</v>
      </c>
      <c r="G117" s="63">
        <v>0</v>
      </c>
      <c r="H117" s="63">
        <v>0</v>
      </c>
      <c r="I117" s="63">
        <v>0</v>
      </c>
      <c r="J117" s="110">
        <v>200</v>
      </c>
      <c r="K117" s="110">
        <v>0</v>
      </c>
      <c r="L117" s="63">
        <v>0</v>
      </c>
      <c r="M117" s="56">
        <v>0</v>
      </c>
      <c r="N117" s="56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0</v>
      </c>
      <c r="Z117" s="63">
        <v>0</v>
      </c>
      <c r="AA117" s="321">
        <v>0</v>
      </c>
    </row>
    <row r="118" spans="1:68" x14ac:dyDescent="0.3">
      <c r="A118" s="85">
        <v>32377</v>
      </c>
      <c r="B118" s="38" t="s">
        <v>153</v>
      </c>
      <c r="C118" s="116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110">
        <v>0</v>
      </c>
      <c r="K118" s="110">
        <v>0</v>
      </c>
      <c r="L118" s="63">
        <v>0</v>
      </c>
      <c r="M118" s="56">
        <v>0</v>
      </c>
      <c r="N118" s="56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321">
        <v>0</v>
      </c>
    </row>
    <row r="119" spans="1:68" ht="19.5" customHeight="1" x14ac:dyDescent="0.3">
      <c r="A119" s="85">
        <v>32379</v>
      </c>
      <c r="B119" s="38" t="s">
        <v>109</v>
      </c>
      <c r="C119" s="116">
        <v>2000</v>
      </c>
      <c r="D119" s="63">
        <v>0</v>
      </c>
      <c r="E119" s="63">
        <v>0</v>
      </c>
      <c r="F119" s="63">
        <v>0</v>
      </c>
      <c r="G119" s="63">
        <v>0</v>
      </c>
      <c r="H119" s="63">
        <v>0</v>
      </c>
      <c r="I119" s="63">
        <v>0</v>
      </c>
      <c r="J119" s="110">
        <v>0</v>
      </c>
      <c r="K119" s="110">
        <v>2000</v>
      </c>
      <c r="L119" s="63">
        <v>0</v>
      </c>
      <c r="M119" s="56">
        <v>0</v>
      </c>
      <c r="N119" s="56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321">
        <v>0</v>
      </c>
    </row>
    <row r="120" spans="1:68" s="35" customFormat="1" x14ac:dyDescent="0.3">
      <c r="A120" s="84">
        <v>3238</v>
      </c>
      <c r="B120" s="36" t="s">
        <v>42</v>
      </c>
      <c r="C120" s="115">
        <v>4000</v>
      </c>
      <c r="D120" s="60">
        <f>D123</f>
        <v>0</v>
      </c>
      <c r="E120" s="105">
        <v>0</v>
      </c>
      <c r="F120" s="105">
        <v>0</v>
      </c>
      <c r="G120" s="105">
        <v>0</v>
      </c>
      <c r="H120" s="60">
        <v>0</v>
      </c>
      <c r="I120" s="60">
        <v>0</v>
      </c>
      <c r="J120" s="109">
        <f>J121+J123</f>
        <v>3500</v>
      </c>
      <c r="K120" s="109">
        <f>K123</f>
        <v>500</v>
      </c>
      <c r="L120" s="60">
        <v>0</v>
      </c>
      <c r="M120" s="107">
        <v>0</v>
      </c>
      <c r="N120" s="107">
        <v>0</v>
      </c>
      <c r="O120" s="60">
        <v>0</v>
      </c>
      <c r="P120" s="60">
        <v>0</v>
      </c>
      <c r="Q120" s="60">
        <v>0</v>
      </c>
      <c r="R120" s="60">
        <v>0</v>
      </c>
      <c r="S120" s="60">
        <v>0</v>
      </c>
      <c r="T120" s="60">
        <v>0</v>
      </c>
      <c r="U120" s="60">
        <v>0</v>
      </c>
      <c r="V120" s="60">
        <v>0</v>
      </c>
      <c r="W120" s="60">
        <v>0</v>
      </c>
      <c r="X120" s="60">
        <v>0</v>
      </c>
      <c r="Y120" s="60">
        <v>0</v>
      </c>
      <c r="Z120" s="60">
        <v>0</v>
      </c>
      <c r="AA120" s="330">
        <v>0</v>
      </c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</row>
    <row r="121" spans="1:68" s="30" customFormat="1" x14ac:dyDescent="0.3">
      <c r="A121" s="86">
        <v>32381</v>
      </c>
      <c r="B121" s="40" t="s">
        <v>131</v>
      </c>
      <c r="C121" s="116">
        <v>0</v>
      </c>
      <c r="D121" s="62">
        <v>0</v>
      </c>
      <c r="E121" s="106">
        <v>0</v>
      </c>
      <c r="F121" s="106">
        <v>0</v>
      </c>
      <c r="G121" s="106">
        <v>0</v>
      </c>
      <c r="H121" s="62">
        <v>0</v>
      </c>
      <c r="I121" s="62">
        <v>0</v>
      </c>
      <c r="J121" s="110">
        <v>0</v>
      </c>
      <c r="K121" s="110">
        <v>0</v>
      </c>
      <c r="L121" s="62">
        <v>0</v>
      </c>
      <c r="M121" s="118">
        <v>0</v>
      </c>
      <c r="N121" s="118"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  <c r="X121" s="62">
        <v>0</v>
      </c>
      <c r="Y121" s="62">
        <v>0</v>
      </c>
      <c r="Z121" s="62">
        <v>0</v>
      </c>
      <c r="AA121" s="332">
        <v>0</v>
      </c>
    </row>
    <row r="122" spans="1:68" x14ac:dyDescent="0.3">
      <c r="A122" s="85">
        <v>32382</v>
      </c>
      <c r="B122" s="38" t="s">
        <v>110</v>
      </c>
      <c r="C122" s="116">
        <v>0</v>
      </c>
      <c r="D122" s="63">
        <v>0</v>
      </c>
      <c r="E122" s="63">
        <v>0</v>
      </c>
      <c r="F122" s="63">
        <v>0</v>
      </c>
      <c r="G122" s="63">
        <v>0</v>
      </c>
      <c r="H122" s="63">
        <v>0</v>
      </c>
      <c r="I122" s="63">
        <v>0</v>
      </c>
      <c r="J122" s="110">
        <v>0</v>
      </c>
      <c r="K122" s="110">
        <v>0</v>
      </c>
      <c r="L122" s="63">
        <v>0</v>
      </c>
      <c r="M122" s="56">
        <v>0</v>
      </c>
      <c r="N122" s="56">
        <v>0</v>
      </c>
      <c r="O122" s="63">
        <v>0</v>
      </c>
      <c r="P122" s="63">
        <v>0</v>
      </c>
      <c r="Q122" s="63">
        <v>0</v>
      </c>
      <c r="R122" s="63">
        <v>0</v>
      </c>
      <c r="S122" s="63">
        <v>0</v>
      </c>
      <c r="T122" s="63">
        <v>0</v>
      </c>
      <c r="U122" s="63">
        <v>0</v>
      </c>
      <c r="V122" s="63">
        <v>0</v>
      </c>
      <c r="W122" s="63">
        <v>0</v>
      </c>
      <c r="X122" s="63">
        <v>0</v>
      </c>
      <c r="Y122" s="63">
        <v>0</v>
      </c>
      <c r="Z122" s="63">
        <v>0</v>
      </c>
      <c r="AA122" s="321">
        <v>0</v>
      </c>
    </row>
    <row r="123" spans="1:68" x14ac:dyDescent="0.3">
      <c r="A123" s="85">
        <v>32389</v>
      </c>
      <c r="B123" s="38" t="s">
        <v>111</v>
      </c>
      <c r="C123" s="116">
        <v>4000</v>
      </c>
      <c r="D123" s="63">
        <v>0</v>
      </c>
      <c r="E123" s="63">
        <v>0</v>
      </c>
      <c r="F123" s="63">
        <v>0</v>
      </c>
      <c r="G123" s="63">
        <v>0</v>
      </c>
      <c r="H123" s="63">
        <v>0</v>
      </c>
      <c r="I123" s="63">
        <v>0</v>
      </c>
      <c r="J123" s="110">
        <v>3500</v>
      </c>
      <c r="K123" s="110">
        <v>500</v>
      </c>
      <c r="L123" s="63">
        <v>0</v>
      </c>
      <c r="M123" s="56">
        <v>0</v>
      </c>
      <c r="N123" s="56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321">
        <v>0</v>
      </c>
    </row>
    <row r="124" spans="1:68" s="35" customFormat="1" x14ac:dyDescent="0.3">
      <c r="A124" s="84">
        <v>3239</v>
      </c>
      <c r="B124" s="36" t="s">
        <v>43</v>
      </c>
      <c r="C124" s="115">
        <v>6136.54</v>
      </c>
      <c r="D124" s="60">
        <f>D125+D126+D130</f>
        <v>4000</v>
      </c>
      <c r="E124" s="105">
        <v>0</v>
      </c>
      <c r="F124" s="105">
        <v>0</v>
      </c>
      <c r="G124" s="105">
        <v>0</v>
      </c>
      <c r="H124" s="60">
        <v>0</v>
      </c>
      <c r="I124" s="60">
        <v>0</v>
      </c>
      <c r="J124" s="109">
        <f>J125+J126+J127+J128+J130</f>
        <v>1700</v>
      </c>
      <c r="K124" s="109">
        <f>K126+K127</f>
        <v>436.53999999999996</v>
      </c>
      <c r="L124" s="60">
        <v>0</v>
      </c>
      <c r="M124" s="105">
        <v>0</v>
      </c>
      <c r="N124" s="105">
        <v>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330">
        <v>0</v>
      </c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</row>
    <row r="125" spans="1:68" ht="40.5" customHeight="1" x14ac:dyDescent="0.3">
      <c r="A125" s="85">
        <v>32391</v>
      </c>
      <c r="B125" s="39" t="s">
        <v>119</v>
      </c>
      <c r="C125" s="116">
        <v>2500</v>
      </c>
      <c r="D125" s="63">
        <v>2500</v>
      </c>
      <c r="E125" s="63">
        <v>0</v>
      </c>
      <c r="F125" s="63">
        <v>0</v>
      </c>
      <c r="G125" s="63">
        <v>0</v>
      </c>
      <c r="H125" s="63">
        <v>0</v>
      </c>
      <c r="I125" s="63">
        <v>0</v>
      </c>
      <c r="J125" s="110">
        <v>0</v>
      </c>
      <c r="K125" s="110">
        <v>0</v>
      </c>
      <c r="L125" s="63">
        <v>0</v>
      </c>
      <c r="M125" s="63">
        <v>0</v>
      </c>
      <c r="N125" s="63">
        <v>0</v>
      </c>
      <c r="O125" s="63">
        <v>0</v>
      </c>
      <c r="P125" s="63">
        <v>0</v>
      </c>
      <c r="Q125" s="63">
        <v>0</v>
      </c>
      <c r="R125" s="63">
        <v>0</v>
      </c>
      <c r="S125" s="63">
        <v>0</v>
      </c>
      <c r="T125" s="63">
        <v>0</v>
      </c>
      <c r="U125" s="63">
        <v>0</v>
      </c>
      <c r="V125" s="63">
        <v>0</v>
      </c>
      <c r="W125" s="63">
        <v>0</v>
      </c>
      <c r="X125" s="63">
        <v>0</v>
      </c>
      <c r="Y125" s="63">
        <v>0</v>
      </c>
      <c r="Z125" s="63">
        <v>0</v>
      </c>
      <c r="AA125" s="321">
        <v>0</v>
      </c>
    </row>
    <row r="126" spans="1:68" x14ac:dyDescent="0.3">
      <c r="A126" s="85">
        <v>32392</v>
      </c>
      <c r="B126" s="38" t="s">
        <v>112</v>
      </c>
      <c r="C126" s="116">
        <v>1000</v>
      </c>
      <c r="D126" s="63">
        <v>0</v>
      </c>
      <c r="E126" s="63">
        <v>0</v>
      </c>
      <c r="F126" s="63">
        <v>0</v>
      </c>
      <c r="G126" s="63">
        <v>0</v>
      </c>
      <c r="H126" s="63">
        <v>0</v>
      </c>
      <c r="I126" s="63">
        <v>0</v>
      </c>
      <c r="J126" s="110">
        <v>0</v>
      </c>
      <c r="K126" s="110">
        <v>1000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3">
        <v>0</v>
      </c>
      <c r="T126" s="63">
        <v>0</v>
      </c>
      <c r="U126" s="63">
        <v>0</v>
      </c>
      <c r="V126" s="63">
        <v>0</v>
      </c>
      <c r="W126" s="63">
        <v>0</v>
      </c>
      <c r="X126" s="63">
        <v>0</v>
      </c>
      <c r="Y126" s="63">
        <v>0</v>
      </c>
      <c r="Z126" s="63">
        <v>0</v>
      </c>
      <c r="AA126" s="321">
        <v>0</v>
      </c>
    </row>
    <row r="127" spans="1:68" x14ac:dyDescent="0.3">
      <c r="A127" s="85">
        <v>32394</v>
      </c>
      <c r="B127" s="38" t="s">
        <v>130</v>
      </c>
      <c r="C127" s="116">
        <v>136.53999999999996</v>
      </c>
      <c r="D127" s="63">
        <v>0</v>
      </c>
      <c r="E127" s="63">
        <v>0</v>
      </c>
      <c r="F127" s="63">
        <v>0</v>
      </c>
      <c r="G127" s="63">
        <v>0</v>
      </c>
      <c r="H127" s="63">
        <v>0</v>
      </c>
      <c r="I127" s="63">
        <v>0</v>
      </c>
      <c r="J127" s="110">
        <v>700</v>
      </c>
      <c r="K127" s="110">
        <v>-563.46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321">
        <v>0</v>
      </c>
    </row>
    <row r="128" spans="1:68" x14ac:dyDescent="0.3">
      <c r="A128" s="85">
        <v>32395</v>
      </c>
      <c r="B128" s="38" t="s">
        <v>137</v>
      </c>
      <c r="C128" s="116">
        <v>0</v>
      </c>
      <c r="D128" s="63">
        <v>0</v>
      </c>
      <c r="E128" s="63">
        <v>0</v>
      </c>
      <c r="F128" s="63">
        <v>0</v>
      </c>
      <c r="G128" s="63">
        <v>0</v>
      </c>
      <c r="H128" s="63">
        <v>0</v>
      </c>
      <c r="I128" s="63">
        <v>0</v>
      </c>
      <c r="J128" s="110">
        <v>0</v>
      </c>
      <c r="K128" s="110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321">
        <v>0</v>
      </c>
    </row>
    <row r="129" spans="1:68" x14ac:dyDescent="0.3">
      <c r="A129" s="85">
        <v>32396</v>
      </c>
      <c r="B129" s="38" t="s">
        <v>113</v>
      </c>
      <c r="C129" s="116">
        <v>0</v>
      </c>
      <c r="D129" s="63">
        <v>0</v>
      </c>
      <c r="E129" s="63">
        <v>0</v>
      </c>
      <c r="F129" s="63">
        <v>0</v>
      </c>
      <c r="G129" s="63">
        <v>0</v>
      </c>
      <c r="H129" s="63">
        <v>0</v>
      </c>
      <c r="I129" s="63">
        <v>0</v>
      </c>
      <c r="J129" s="110">
        <v>0</v>
      </c>
      <c r="K129" s="110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321">
        <v>0</v>
      </c>
    </row>
    <row r="130" spans="1:68" ht="19.5" thickBot="1" x14ac:dyDescent="0.35">
      <c r="A130" s="83">
        <v>32399</v>
      </c>
      <c r="B130" s="34" t="s">
        <v>114</v>
      </c>
      <c r="C130" s="114">
        <v>2500</v>
      </c>
      <c r="D130" s="64">
        <v>1500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112">
        <v>1000</v>
      </c>
      <c r="K130" s="112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322">
        <v>0</v>
      </c>
    </row>
    <row r="131" spans="1:68" s="31" customFormat="1" ht="19.5" thickBot="1" x14ac:dyDescent="0.35">
      <c r="A131" s="65">
        <v>324</v>
      </c>
      <c r="B131" s="66" t="s">
        <v>26</v>
      </c>
      <c r="C131" s="168">
        <v>10470</v>
      </c>
      <c r="D131" s="67">
        <f>D132</f>
        <v>4000</v>
      </c>
      <c r="E131" s="108">
        <v>0</v>
      </c>
      <c r="F131" s="108">
        <f>F132</f>
        <v>1470</v>
      </c>
      <c r="G131" s="108">
        <v>0</v>
      </c>
      <c r="H131" s="67">
        <v>0</v>
      </c>
      <c r="I131" s="67">
        <v>0</v>
      </c>
      <c r="J131" s="169">
        <f>J132</f>
        <v>2000</v>
      </c>
      <c r="K131" s="169">
        <f>K132</f>
        <v>1500</v>
      </c>
      <c r="L131" s="67">
        <v>0</v>
      </c>
      <c r="M131" s="108">
        <f>M132</f>
        <v>4000</v>
      </c>
      <c r="N131" s="108">
        <f>N132</f>
        <v>-2500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0</v>
      </c>
      <c r="U131" s="67">
        <v>0</v>
      </c>
      <c r="V131" s="67">
        <v>0</v>
      </c>
      <c r="W131" s="67">
        <v>0</v>
      </c>
      <c r="X131" s="67">
        <v>0</v>
      </c>
      <c r="Y131" s="67">
        <v>0</v>
      </c>
      <c r="Z131" s="67">
        <v>0</v>
      </c>
      <c r="AA131" s="319">
        <v>0</v>
      </c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</row>
    <row r="132" spans="1:68" s="35" customFormat="1" x14ac:dyDescent="0.3">
      <c r="A132" s="195">
        <v>3241</v>
      </c>
      <c r="B132" s="208" t="s">
        <v>26</v>
      </c>
      <c r="C132" s="197">
        <v>10470</v>
      </c>
      <c r="D132" s="206">
        <f>D134</f>
        <v>4000</v>
      </c>
      <c r="E132" s="205">
        <v>0</v>
      </c>
      <c r="F132" s="205">
        <f>F134</f>
        <v>1470</v>
      </c>
      <c r="G132" s="205">
        <v>0</v>
      </c>
      <c r="H132" s="206">
        <v>0</v>
      </c>
      <c r="I132" s="206">
        <v>0</v>
      </c>
      <c r="J132" s="201">
        <f>J133+J134</f>
        <v>2000</v>
      </c>
      <c r="K132" s="201">
        <f>K133+K134</f>
        <v>1500</v>
      </c>
      <c r="L132" s="206">
        <v>0</v>
      </c>
      <c r="M132" s="205">
        <f>M134</f>
        <v>4000</v>
      </c>
      <c r="N132" s="205">
        <f>N134</f>
        <v>-2500</v>
      </c>
      <c r="O132" s="206">
        <v>0</v>
      </c>
      <c r="P132" s="206">
        <v>0</v>
      </c>
      <c r="Q132" s="206">
        <v>0</v>
      </c>
      <c r="R132" s="206">
        <v>0</v>
      </c>
      <c r="S132" s="206">
        <v>0</v>
      </c>
      <c r="T132" s="206">
        <v>0</v>
      </c>
      <c r="U132" s="206">
        <v>0</v>
      </c>
      <c r="V132" s="206">
        <v>0</v>
      </c>
      <c r="W132" s="206">
        <v>0</v>
      </c>
      <c r="X132" s="206">
        <v>0</v>
      </c>
      <c r="Y132" s="206">
        <v>0</v>
      </c>
      <c r="Z132" s="206">
        <v>0</v>
      </c>
      <c r="AA132" s="331">
        <v>0</v>
      </c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</row>
    <row r="133" spans="1:68" x14ac:dyDescent="0.3">
      <c r="A133" s="85">
        <v>32411</v>
      </c>
      <c r="B133" s="38" t="s">
        <v>120</v>
      </c>
      <c r="C133" s="116">
        <v>1000</v>
      </c>
      <c r="D133" s="63">
        <v>0</v>
      </c>
      <c r="E133" s="63">
        <v>0</v>
      </c>
      <c r="F133" s="63">
        <v>0</v>
      </c>
      <c r="G133" s="63">
        <v>0</v>
      </c>
      <c r="H133" s="63">
        <v>0</v>
      </c>
      <c r="I133" s="63">
        <v>0</v>
      </c>
      <c r="J133" s="110">
        <v>500</v>
      </c>
      <c r="K133" s="110">
        <v>500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321">
        <v>0</v>
      </c>
    </row>
    <row r="134" spans="1:68" ht="19.5" thickBot="1" x14ac:dyDescent="0.35">
      <c r="A134" s="83">
        <v>32412</v>
      </c>
      <c r="B134" s="34" t="s">
        <v>129</v>
      </c>
      <c r="C134" s="114">
        <v>9470</v>
      </c>
      <c r="D134" s="64">
        <v>4000</v>
      </c>
      <c r="E134" s="64">
        <v>0</v>
      </c>
      <c r="F134" s="64">
        <v>1470</v>
      </c>
      <c r="G134" s="64">
        <v>0</v>
      </c>
      <c r="H134" s="64">
        <v>0</v>
      </c>
      <c r="I134" s="64">
        <v>0</v>
      </c>
      <c r="J134" s="112">
        <v>1500</v>
      </c>
      <c r="K134" s="112">
        <v>1000</v>
      </c>
      <c r="L134" s="64">
        <v>0</v>
      </c>
      <c r="M134" s="64">
        <v>4000</v>
      </c>
      <c r="N134" s="64">
        <v>-2500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322">
        <v>0</v>
      </c>
    </row>
    <row r="135" spans="1:68" s="31" customFormat="1" ht="37.5" thickBot="1" x14ac:dyDescent="0.35">
      <c r="A135" s="65">
        <v>329</v>
      </c>
      <c r="B135" s="202" t="s">
        <v>2</v>
      </c>
      <c r="C135" s="168">
        <v>10800</v>
      </c>
      <c r="D135" s="67">
        <f>D136+D140+D142</f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169">
        <f>J136+J140+J142+J144+J149+J151</f>
        <v>6600</v>
      </c>
      <c r="K135" s="169">
        <f>K140</f>
        <v>500</v>
      </c>
      <c r="L135" s="67">
        <v>0</v>
      </c>
      <c r="M135" s="108">
        <f>M144</f>
        <v>3700</v>
      </c>
      <c r="N135" s="108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67">
        <v>0</v>
      </c>
      <c r="X135" s="67">
        <v>0</v>
      </c>
      <c r="Y135" s="67">
        <v>0</v>
      </c>
      <c r="Z135" s="67">
        <v>0</v>
      </c>
      <c r="AA135" s="319">
        <v>0</v>
      </c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</row>
    <row r="136" spans="1:68" s="43" customFormat="1" x14ac:dyDescent="0.3">
      <c r="A136" s="195">
        <v>3292</v>
      </c>
      <c r="B136" s="196" t="s">
        <v>53</v>
      </c>
      <c r="C136" s="197">
        <v>2300</v>
      </c>
      <c r="D136" s="206">
        <f>D138</f>
        <v>0</v>
      </c>
      <c r="E136" s="206">
        <v>0</v>
      </c>
      <c r="F136" s="206">
        <v>0</v>
      </c>
      <c r="G136" s="206">
        <v>0</v>
      </c>
      <c r="H136" s="206">
        <v>0</v>
      </c>
      <c r="I136" s="206">
        <v>0</v>
      </c>
      <c r="J136" s="201">
        <f>J137+J138</f>
        <v>2300</v>
      </c>
      <c r="K136" s="201">
        <v>0</v>
      </c>
      <c r="L136" s="206">
        <v>0</v>
      </c>
      <c r="M136" s="205">
        <v>0</v>
      </c>
      <c r="N136" s="205">
        <v>0</v>
      </c>
      <c r="O136" s="206">
        <v>0</v>
      </c>
      <c r="P136" s="206">
        <v>0</v>
      </c>
      <c r="Q136" s="206">
        <v>0</v>
      </c>
      <c r="R136" s="206">
        <v>0</v>
      </c>
      <c r="S136" s="206">
        <v>0</v>
      </c>
      <c r="T136" s="206">
        <v>0</v>
      </c>
      <c r="U136" s="206">
        <v>0</v>
      </c>
      <c r="V136" s="206">
        <v>0</v>
      </c>
      <c r="W136" s="206">
        <v>0</v>
      </c>
      <c r="X136" s="206">
        <v>0</v>
      </c>
      <c r="Y136" s="206">
        <v>0</v>
      </c>
      <c r="Z136" s="206">
        <v>0</v>
      </c>
      <c r="AA136" s="331">
        <v>0</v>
      </c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</row>
    <row r="137" spans="1:68" s="32" customFormat="1" ht="36.75" x14ac:dyDescent="0.3">
      <c r="A137" s="86">
        <v>32921</v>
      </c>
      <c r="B137" s="41" t="s">
        <v>127</v>
      </c>
      <c r="C137" s="116">
        <v>1100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  <c r="J137" s="110">
        <v>1100</v>
      </c>
      <c r="K137" s="110">
        <v>0</v>
      </c>
      <c r="L137" s="62">
        <v>0</v>
      </c>
      <c r="M137" s="106">
        <v>0</v>
      </c>
      <c r="N137" s="106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0</v>
      </c>
      <c r="U137" s="62">
        <v>0</v>
      </c>
      <c r="V137" s="62">
        <v>0</v>
      </c>
      <c r="W137" s="62">
        <v>0</v>
      </c>
      <c r="X137" s="62">
        <v>0</v>
      </c>
      <c r="Y137" s="62">
        <v>0</v>
      </c>
      <c r="Z137" s="62">
        <v>0</v>
      </c>
      <c r="AA137" s="332">
        <v>0</v>
      </c>
    </row>
    <row r="138" spans="1:68" s="32" customFormat="1" ht="36.75" x14ac:dyDescent="0.3">
      <c r="A138" s="86">
        <v>32922</v>
      </c>
      <c r="B138" s="41" t="s">
        <v>128</v>
      </c>
      <c r="C138" s="116">
        <v>1200</v>
      </c>
      <c r="D138" s="62">
        <v>0</v>
      </c>
      <c r="E138" s="62">
        <v>0</v>
      </c>
      <c r="F138" s="62">
        <v>0</v>
      </c>
      <c r="G138" s="62">
        <v>0</v>
      </c>
      <c r="H138" s="62">
        <v>0</v>
      </c>
      <c r="I138" s="62">
        <v>0</v>
      </c>
      <c r="J138" s="110">
        <v>1200</v>
      </c>
      <c r="K138" s="110">
        <v>0</v>
      </c>
      <c r="L138" s="62">
        <v>0</v>
      </c>
      <c r="M138" s="106">
        <v>0</v>
      </c>
      <c r="N138" s="106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  <c r="T138" s="62">
        <v>0</v>
      </c>
      <c r="U138" s="62">
        <v>0</v>
      </c>
      <c r="V138" s="62">
        <v>0</v>
      </c>
      <c r="W138" s="62">
        <v>0</v>
      </c>
      <c r="X138" s="62">
        <v>0</v>
      </c>
      <c r="Y138" s="62">
        <v>0</v>
      </c>
      <c r="Z138" s="62">
        <v>0</v>
      </c>
      <c r="AA138" s="332">
        <v>0</v>
      </c>
    </row>
    <row r="139" spans="1:68" s="31" customFormat="1" ht="18" customHeight="1" x14ac:dyDescent="0.3">
      <c r="A139" s="92">
        <v>32923</v>
      </c>
      <c r="B139" s="89" t="s">
        <v>115</v>
      </c>
      <c r="C139" s="116">
        <v>0</v>
      </c>
      <c r="D139" s="90">
        <v>0</v>
      </c>
      <c r="E139" s="90">
        <v>0</v>
      </c>
      <c r="F139" s="90">
        <v>0</v>
      </c>
      <c r="G139" s="90">
        <v>0</v>
      </c>
      <c r="H139" s="90">
        <v>0</v>
      </c>
      <c r="I139" s="90">
        <v>0</v>
      </c>
      <c r="J139" s="110">
        <v>0</v>
      </c>
      <c r="K139" s="110">
        <v>0</v>
      </c>
      <c r="L139" s="90">
        <v>0</v>
      </c>
      <c r="M139" s="90">
        <v>0</v>
      </c>
      <c r="N139" s="90">
        <v>0</v>
      </c>
      <c r="O139" s="90">
        <v>0</v>
      </c>
      <c r="P139" s="90">
        <v>0</v>
      </c>
      <c r="Q139" s="90">
        <v>0</v>
      </c>
      <c r="R139" s="90">
        <v>0</v>
      </c>
      <c r="S139" s="90">
        <v>0</v>
      </c>
      <c r="T139" s="90">
        <v>0</v>
      </c>
      <c r="U139" s="90">
        <v>0</v>
      </c>
      <c r="V139" s="90">
        <v>0</v>
      </c>
      <c r="W139" s="90">
        <v>0</v>
      </c>
      <c r="X139" s="90">
        <v>0</v>
      </c>
      <c r="Y139" s="90">
        <v>0</v>
      </c>
      <c r="Z139" s="90">
        <v>0</v>
      </c>
      <c r="AA139" s="335">
        <v>0</v>
      </c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</row>
    <row r="140" spans="1:68" s="43" customFormat="1" x14ac:dyDescent="0.3">
      <c r="A140" s="84">
        <v>3293</v>
      </c>
      <c r="B140" s="37" t="s">
        <v>44</v>
      </c>
      <c r="C140" s="115">
        <v>2000</v>
      </c>
      <c r="D140" s="60">
        <f>D141</f>
        <v>0</v>
      </c>
      <c r="E140" s="60">
        <f>E141</f>
        <v>0</v>
      </c>
      <c r="F140" s="60">
        <v>0</v>
      </c>
      <c r="G140" s="60">
        <v>0</v>
      </c>
      <c r="H140" s="60">
        <v>0</v>
      </c>
      <c r="I140" s="60">
        <v>0</v>
      </c>
      <c r="J140" s="109">
        <f>J141</f>
        <v>1500</v>
      </c>
      <c r="K140" s="109">
        <f>K141</f>
        <v>500</v>
      </c>
      <c r="L140" s="60">
        <v>0</v>
      </c>
      <c r="M140" s="105">
        <v>0</v>
      </c>
      <c r="N140" s="105">
        <v>0</v>
      </c>
      <c r="O140" s="60">
        <v>0</v>
      </c>
      <c r="P140" s="60">
        <v>0</v>
      </c>
      <c r="Q140" s="60">
        <v>0</v>
      </c>
      <c r="R140" s="60">
        <v>0</v>
      </c>
      <c r="S140" s="60">
        <v>0</v>
      </c>
      <c r="T140" s="60">
        <v>0</v>
      </c>
      <c r="U140" s="60">
        <v>0</v>
      </c>
      <c r="V140" s="60">
        <v>0</v>
      </c>
      <c r="W140" s="60">
        <v>0</v>
      </c>
      <c r="X140" s="60">
        <v>0</v>
      </c>
      <c r="Y140" s="60">
        <v>0</v>
      </c>
      <c r="Z140" s="60">
        <v>0</v>
      </c>
      <c r="AA140" s="330">
        <v>0</v>
      </c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</row>
    <row r="141" spans="1:68" s="31" customFormat="1" x14ac:dyDescent="0.3">
      <c r="A141" s="85">
        <v>32931</v>
      </c>
      <c r="B141" s="39" t="s">
        <v>44</v>
      </c>
      <c r="C141" s="116">
        <v>2000</v>
      </c>
      <c r="D141" s="63">
        <v>0</v>
      </c>
      <c r="E141" s="63">
        <v>0</v>
      </c>
      <c r="F141" s="63">
        <v>0</v>
      </c>
      <c r="G141" s="63">
        <v>0</v>
      </c>
      <c r="H141" s="63">
        <v>0</v>
      </c>
      <c r="I141" s="63">
        <v>0</v>
      </c>
      <c r="J141" s="110">
        <v>1500</v>
      </c>
      <c r="K141" s="110">
        <v>500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321">
        <v>0</v>
      </c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</row>
    <row r="142" spans="1:68" s="35" customFormat="1" x14ac:dyDescent="0.3">
      <c r="A142" s="84">
        <v>3294</v>
      </c>
      <c r="B142" s="37" t="s">
        <v>45</v>
      </c>
      <c r="C142" s="115">
        <v>1500</v>
      </c>
      <c r="D142" s="60">
        <f>D143</f>
        <v>0</v>
      </c>
      <c r="E142" s="60">
        <f>E143</f>
        <v>0</v>
      </c>
      <c r="F142" s="60">
        <v>0</v>
      </c>
      <c r="G142" s="60">
        <v>0</v>
      </c>
      <c r="H142" s="60">
        <v>0</v>
      </c>
      <c r="I142" s="60">
        <v>0</v>
      </c>
      <c r="J142" s="109">
        <f>J143</f>
        <v>1500</v>
      </c>
      <c r="K142" s="109">
        <v>0</v>
      </c>
      <c r="L142" s="60">
        <v>0</v>
      </c>
      <c r="M142" s="105">
        <v>0</v>
      </c>
      <c r="N142" s="105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</v>
      </c>
      <c r="Y142" s="60">
        <v>0</v>
      </c>
      <c r="Z142" s="60">
        <v>0</v>
      </c>
      <c r="AA142" s="330">
        <v>0</v>
      </c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</row>
    <row r="143" spans="1:68" x14ac:dyDescent="0.3">
      <c r="A143" s="85">
        <v>32941</v>
      </c>
      <c r="B143" s="39" t="s">
        <v>116</v>
      </c>
      <c r="C143" s="116">
        <v>1500</v>
      </c>
      <c r="D143" s="63">
        <v>0</v>
      </c>
      <c r="E143" s="63">
        <v>0</v>
      </c>
      <c r="F143" s="63">
        <v>0</v>
      </c>
      <c r="G143" s="63">
        <v>0</v>
      </c>
      <c r="H143" s="63">
        <v>0</v>
      </c>
      <c r="I143" s="63">
        <v>0</v>
      </c>
      <c r="J143" s="110">
        <v>1500</v>
      </c>
      <c r="K143" s="110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321">
        <v>0</v>
      </c>
    </row>
    <row r="144" spans="1:68" s="35" customFormat="1" x14ac:dyDescent="0.3">
      <c r="A144" s="84">
        <v>3295</v>
      </c>
      <c r="B144" s="44" t="s">
        <v>54</v>
      </c>
      <c r="C144" s="115">
        <v>4300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109">
        <f>J146+J148</f>
        <v>600</v>
      </c>
      <c r="K144" s="109">
        <v>0</v>
      </c>
      <c r="L144" s="60">
        <v>0</v>
      </c>
      <c r="M144" s="105">
        <f>M147</f>
        <v>3700</v>
      </c>
      <c r="N144" s="105">
        <v>0</v>
      </c>
      <c r="O144" s="60">
        <v>0</v>
      </c>
      <c r="P144" s="60">
        <v>0</v>
      </c>
      <c r="Q144" s="60">
        <v>0</v>
      </c>
      <c r="R144" s="60">
        <v>0</v>
      </c>
      <c r="S144" s="60">
        <v>0</v>
      </c>
      <c r="T144" s="60">
        <v>0</v>
      </c>
      <c r="U144" s="60">
        <v>0</v>
      </c>
      <c r="V144" s="60">
        <v>0</v>
      </c>
      <c r="W144" s="60">
        <v>0</v>
      </c>
      <c r="X144" s="60">
        <v>0</v>
      </c>
      <c r="Y144" s="60">
        <v>0</v>
      </c>
      <c r="Z144" s="60">
        <v>0</v>
      </c>
      <c r="AA144" s="330">
        <v>0</v>
      </c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</row>
    <row r="145" spans="1:68" s="30" customFormat="1" ht="17.25" customHeight="1" x14ac:dyDescent="0.3">
      <c r="A145" s="86">
        <v>32952</v>
      </c>
      <c r="B145" s="91" t="s">
        <v>156</v>
      </c>
      <c r="C145" s="116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111">
        <v>0</v>
      </c>
      <c r="K145" s="111">
        <v>0</v>
      </c>
      <c r="L145" s="62">
        <v>0</v>
      </c>
      <c r="M145" s="106">
        <v>0</v>
      </c>
      <c r="N145" s="106">
        <v>0</v>
      </c>
      <c r="O145" s="62">
        <v>0</v>
      </c>
      <c r="P145" s="62">
        <v>0</v>
      </c>
      <c r="Q145" s="62">
        <v>0</v>
      </c>
      <c r="R145" s="62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  <c r="X145" s="62">
        <v>0</v>
      </c>
      <c r="Y145" s="62">
        <v>0</v>
      </c>
      <c r="Z145" s="62">
        <v>0</v>
      </c>
      <c r="AA145" s="332">
        <v>0</v>
      </c>
    </row>
    <row r="146" spans="1:68" s="30" customFormat="1" x14ac:dyDescent="0.3">
      <c r="A146" s="86">
        <v>32953</v>
      </c>
      <c r="B146" s="91" t="s">
        <v>126</v>
      </c>
      <c r="C146" s="116">
        <v>300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0</v>
      </c>
      <c r="J146" s="110">
        <v>300</v>
      </c>
      <c r="K146" s="110">
        <v>0</v>
      </c>
      <c r="L146" s="62">
        <v>0</v>
      </c>
      <c r="M146" s="106">
        <v>0</v>
      </c>
      <c r="N146" s="106">
        <v>0</v>
      </c>
      <c r="O146" s="62">
        <v>0</v>
      </c>
      <c r="P146" s="62">
        <v>0</v>
      </c>
      <c r="Q146" s="62">
        <v>0</v>
      </c>
      <c r="R146" s="62">
        <v>0</v>
      </c>
      <c r="S146" s="62">
        <v>0</v>
      </c>
      <c r="T146" s="62">
        <v>0</v>
      </c>
      <c r="U146" s="62">
        <v>0</v>
      </c>
      <c r="V146" s="62">
        <v>0</v>
      </c>
      <c r="W146" s="62">
        <v>0</v>
      </c>
      <c r="X146" s="62">
        <v>0</v>
      </c>
      <c r="Y146" s="62">
        <v>0</v>
      </c>
      <c r="Z146" s="62">
        <v>0</v>
      </c>
      <c r="AA146" s="332">
        <v>0</v>
      </c>
    </row>
    <row r="147" spans="1:68" s="30" customFormat="1" x14ac:dyDescent="0.3">
      <c r="A147" s="86">
        <v>32955</v>
      </c>
      <c r="B147" s="91" t="s">
        <v>144</v>
      </c>
      <c r="C147" s="116">
        <v>3700</v>
      </c>
      <c r="D147" s="62">
        <v>0</v>
      </c>
      <c r="E147" s="62">
        <v>0</v>
      </c>
      <c r="F147" s="62">
        <v>0</v>
      </c>
      <c r="G147" s="62">
        <v>0</v>
      </c>
      <c r="H147" s="62">
        <v>0</v>
      </c>
      <c r="I147" s="62">
        <v>0</v>
      </c>
      <c r="J147" s="111">
        <v>0</v>
      </c>
      <c r="K147" s="111">
        <v>0</v>
      </c>
      <c r="L147" s="62">
        <v>0</v>
      </c>
      <c r="M147" s="106">
        <v>3700</v>
      </c>
      <c r="N147" s="106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  <c r="T147" s="62">
        <v>0</v>
      </c>
      <c r="U147" s="62">
        <v>0</v>
      </c>
      <c r="V147" s="62">
        <v>0</v>
      </c>
      <c r="W147" s="62">
        <v>0</v>
      </c>
      <c r="X147" s="62">
        <v>0</v>
      </c>
      <c r="Y147" s="62">
        <v>0</v>
      </c>
      <c r="Z147" s="62">
        <v>0</v>
      </c>
      <c r="AA147" s="332">
        <v>0</v>
      </c>
    </row>
    <row r="148" spans="1:68" s="30" customFormat="1" x14ac:dyDescent="0.3">
      <c r="A148" s="86">
        <v>32959</v>
      </c>
      <c r="B148" s="91" t="s">
        <v>157</v>
      </c>
      <c r="C148" s="116">
        <v>300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2">
        <v>0</v>
      </c>
      <c r="J148" s="111">
        <v>300</v>
      </c>
      <c r="K148" s="111">
        <v>0</v>
      </c>
      <c r="L148" s="62">
        <v>0</v>
      </c>
      <c r="M148" s="106">
        <v>0</v>
      </c>
      <c r="N148" s="106">
        <v>0</v>
      </c>
      <c r="O148" s="62">
        <v>0</v>
      </c>
      <c r="P148" s="62">
        <v>0</v>
      </c>
      <c r="Q148" s="62">
        <v>0</v>
      </c>
      <c r="R148" s="62">
        <v>0</v>
      </c>
      <c r="S148" s="62">
        <v>0</v>
      </c>
      <c r="T148" s="62">
        <v>0</v>
      </c>
      <c r="U148" s="62">
        <v>0</v>
      </c>
      <c r="V148" s="62">
        <v>0</v>
      </c>
      <c r="W148" s="62">
        <v>0</v>
      </c>
      <c r="X148" s="62">
        <v>0</v>
      </c>
      <c r="Y148" s="62">
        <v>0</v>
      </c>
      <c r="Z148" s="62">
        <v>0</v>
      </c>
      <c r="AA148" s="332">
        <v>0</v>
      </c>
    </row>
    <row r="149" spans="1:68" s="35" customFormat="1" x14ac:dyDescent="0.3">
      <c r="A149" s="84">
        <v>3296</v>
      </c>
      <c r="B149" s="44" t="s">
        <v>158</v>
      </c>
      <c r="C149" s="115">
        <v>200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109">
        <f>J150</f>
        <v>200</v>
      </c>
      <c r="K149" s="109">
        <v>0</v>
      </c>
      <c r="L149" s="60">
        <v>0</v>
      </c>
      <c r="M149" s="105">
        <v>0</v>
      </c>
      <c r="N149" s="105">
        <v>0</v>
      </c>
      <c r="O149" s="60">
        <v>0</v>
      </c>
      <c r="P149" s="60">
        <v>0</v>
      </c>
      <c r="Q149" s="60">
        <v>0</v>
      </c>
      <c r="R149" s="60">
        <v>0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0</v>
      </c>
      <c r="Z149" s="60">
        <v>0</v>
      </c>
      <c r="AA149" s="330">
        <v>0</v>
      </c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</row>
    <row r="150" spans="1:68" s="30" customFormat="1" ht="17.25" customHeight="1" x14ac:dyDescent="0.3">
      <c r="A150" s="86">
        <v>32961</v>
      </c>
      <c r="B150" s="91" t="s">
        <v>158</v>
      </c>
      <c r="C150" s="116">
        <v>200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0</v>
      </c>
      <c r="J150" s="111">
        <v>200</v>
      </c>
      <c r="K150" s="111">
        <v>0</v>
      </c>
      <c r="L150" s="62">
        <v>0</v>
      </c>
      <c r="M150" s="106">
        <v>0</v>
      </c>
      <c r="N150" s="106">
        <v>0</v>
      </c>
      <c r="O150" s="62">
        <v>0</v>
      </c>
      <c r="P150" s="62">
        <v>0</v>
      </c>
      <c r="Q150" s="62">
        <v>0</v>
      </c>
      <c r="R150" s="62">
        <v>0</v>
      </c>
      <c r="S150" s="62">
        <v>0</v>
      </c>
      <c r="T150" s="62">
        <v>0</v>
      </c>
      <c r="U150" s="62">
        <v>0</v>
      </c>
      <c r="V150" s="62">
        <v>0</v>
      </c>
      <c r="W150" s="62">
        <v>0</v>
      </c>
      <c r="X150" s="62">
        <v>0</v>
      </c>
      <c r="Y150" s="62">
        <v>0</v>
      </c>
      <c r="Z150" s="62">
        <v>0</v>
      </c>
      <c r="AA150" s="332">
        <v>0</v>
      </c>
    </row>
    <row r="151" spans="1:68" s="35" customFormat="1" ht="36.75" x14ac:dyDescent="0.3">
      <c r="A151" s="84">
        <v>3299</v>
      </c>
      <c r="B151" s="37" t="s">
        <v>2</v>
      </c>
      <c r="C151" s="115">
        <v>500</v>
      </c>
      <c r="D151" s="60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0</v>
      </c>
      <c r="J151" s="109">
        <f>J152+J153</f>
        <v>500</v>
      </c>
      <c r="K151" s="109">
        <v>0</v>
      </c>
      <c r="L151" s="60">
        <v>0</v>
      </c>
      <c r="M151" s="105">
        <v>0</v>
      </c>
      <c r="N151" s="105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  <c r="AA151" s="330">
        <v>0</v>
      </c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</row>
    <row r="152" spans="1:68" ht="36.75" customHeight="1" x14ac:dyDescent="0.3">
      <c r="A152" s="85">
        <v>32991</v>
      </c>
      <c r="B152" s="39" t="s">
        <v>118</v>
      </c>
      <c r="C152" s="116"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110">
        <v>0</v>
      </c>
      <c r="K152" s="110">
        <v>0</v>
      </c>
      <c r="L152" s="63">
        <v>0</v>
      </c>
      <c r="M152" s="63">
        <v>0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3">
        <v>0</v>
      </c>
      <c r="T152" s="63">
        <v>0</v>
      </c>
      <c r="U152" s="63">
        <v>0</v>
      </c>
      <c r="V152" s="63">
        <v>0</v>
      </c>
      <c r="W152" s="63">
        <v>0</v>
      </c>
      <c r="X152" s="63">
        <v>0</v>
      </c>
      <c r="Y152" s="63">
        <v>0</v>
      </c>
      <c r="Z152" s="63">
        <v>0</v>
      </c>
      <c r="AA152" s="321">
        <v>0</v>
      </c>
    </row>
    <row r="153" spans="1:68" ht="37.5" thickBot="1" x14ac:dyDescent="0.35">
      <c r="A153" s="83">
        <v>32999</v>
      </c>
      <c r="B153" s="203" t="s">
        <v>2</v>
      </c>
      <c r="C153" s="114">
        <v>500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112">
        <v>500</v>
      </c>
      <c r="K153" s="112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322">
        <v>0</v>
      </c>
    </row>
    <row r="154" spans="1:68" ht="19.5" thickBot="1" x14ac:dyDescent="0.35">
      <c r="A154" s="65">
        <v>34</v>
      </c>
      <c r="B154" s="66" t="s">
        <v>5</v>
      </c>
      <c r="C154" s="168">
        <v>1170</v>
      </c>
      <c r="D154" s="67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0</v>
      </c>
      <c r="J154" s="169">
        <f>J155</f>
        <v>1170</v>
      </c>
      <c r="K154" s="169">
        <v>0</v>
      </c>
      <c r="L154" s="67">
        <v>0</v>
      </c>
      <c r="M154" s="108">
        <v>0</v>
      </c>
      <c r="N154" s="108">
        <v>0</v>
      </c>
      <c r="O154" s="67">
        <v>0</v>
      </c>
      <c r="P154" s="67">
        <v>0</v>
      </c>
      <c r="Q154" s="67">
        <v>0</v>
      </c>
      <c r="R154" s="67">
        <v>0</v>
      </c>
      <c r="S154" s="67">
        <v>0</v>
      </c>
      <c r="T154" s="67">
        <v>0</v>
      </c>
      <c r="U154" s="67">
        <v>0</v>
      </c>
      <c r="V154" s="67">
        <v>0</v>
      </c>
      <c r="W154" s="67">
        <v>0</v>
      </c>
      <c r="X154" s="67">
        <v>0</v>
      </c>
      <c r="Y154" s="67">
        <v>0</v>
      </c>
      <c r="Z154" s="67">
        <v>0</v>
      </c>
      <c r="AA154" s="319">
        <v>0</v>
      </c>
    </row>
    <row r="155" spans="1:68" s="31" customFormat="1" ht="19.5" thickBot="1" x14ac:dyDescent="0.35">
      <c r="A155" s="65">
        <v>343</v>
      </c>
      <c r="B155" s="66" t="s">
        <v>6</v>
      </c>
      <c r="C155" s="168">
        <v>1170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0</v>
      </c>
      <c r="J155" s="169">
        <f>J156+J159+J160</f>
        <v>1170</v>
      </c>
      <c r="K155" s="169">
        <v>0</v>
      </c>
      <c r="L155" s="67">
        <v>0</v>
      </c>
      <c r="M155" s="108">
        <v>0</v>
      </c>
      <c r="N155" s="108">
        <v>0</v>
      </c>
      <c r="O155" s="67">
        <v>0</v>
      </c>
      <c r="P155" s="67">
        <v>0</v>
      </c>
      <c r="Q155" s="67">
        <v>0</v>
      </c>
      <c r="R155" s="67">
        <v>0</v>
      </c>
      <c r="S155" s="67">
        <v>0</v>
      </c>
      <c r="T155" s="67">
        <v>0</v>
      </c>
      <c r="U155" s="67">
        <v>0</v>
      </c>
      <c r="V155" s="67">
        <v>0</v>
      </c>
      <c r="W155" s="67">
        <v>0</v>
      </c>
      <c r="X155" s="67">
        <v>0</v>
      </c>
      <c r="Y155" s="67">
        <v>0</v>
      </c>
      <c r="Z155" s="67">
        <v>0</v>
      </c>
      <c r="AA155" s="319">
        <v>0</v>
      </c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</row>
    <row r="156" spans="1:68" s="43" customFormat="1" x14ac:dyDescent="0.3">
      <c r="A156" s="195">
        <v>3431</v>
      </c>
      <c r="B156" s="208" t="s">
        <v>46</v>
      </c>
      <c r="C156" s="197">
        <v>1100</v>
      </c>
      <c r="D156" s="206">
        <v>0</v>
      </c>
      <c r="E156" s="206">
        <v>0</v>
      </c>
      <c r="F156" s="206">
        <v>0</v>
      </c>
      <c r="G156" s="206">
        <v>0</v>
      </c>
      <c r="H156" s="206">
        <v>0</v>
      </c>
      <c r="I156" s="206">
        <v>0</v>
      </c>
      <c r="J156" s="201">
        <f>J157+J158</f>
        <v>1100</v>
      </c>
      <c r="K156" s="201">
        <v>0</v>
      </c>
      <c r="L156" s="206">
        <v>0</v>
      </c>
      <c r="M156" s="205">
        <v>0</v>
      </c>
      <c r="N156" s="205">
        <v>0</v>
      </c>
      <c r="O156" s="206">
        <v>0</v>
      </c>
      <c r="P156" s="206">
        <v>0</v>
      </c>
      <c r="Q156" s="206">
        <v>0</v>
      </c>
      <c r="R156" s="206">
        <v>0</v>
      </c>
      <c r="S156" s="206">
        <v>0</v>
      </c>
      <c r="T156" s="206">
        <v>0</v>
      </c>
      <c r="U156" s="206">
        <v>0</v>
      </c>
      <c r="V156" s="206">
        <v>0</v>
      </c>
      <c r="W156" s="206">
        <v>0</v>
      </c>
      <c r="X156" s="206">
        <v>0</v>
      </c>
      <c r="Y156" s="206">
        <v>0</v>
      </c>
      <c r="Z156" s="206">
        <v>0</v>
      </c>
      <c r="AA156" s="331">
        <v>0</v>
      </c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</row>
    <row r="157" spans="1:68" s="31" customFormat="1" x14ac:dyDescent="0.3">
      <c r="A157" s="85">
        <v>34311</v>
      </c>
      <c r="B157" s="38" t="s">
        <v>117</v>
      </c>
      <c r="C157" s="116">
        <v>1000</v>
      </c>
      <c r="D157" s="63">
        <v>0</v>
      </c>
      <c r="E157" s="63">
        <v>0</v>
      </c>
      <c r="F157" s="63">
        <v>0</v>
      </c>
      <c r="G157" s="63">
        <v>0</v>
      </c>
      <c r="H157" s="63">
        <v>0</v>
      </c>
      <c r="I157" s="63">
        <v>0</v>
      </c>
      <c r="J157" s="110">
        <v>1000</v>
      </c>
      <c r="K157" s="110">
        <v>0</v>
      </c>
      <c r="L157" s="63">
        <v>0</v>
      </c>
      <c r="M157" s="63">
        <v>0</v>
      </c>
      <c r="N157" s="63">
        <v>0</v>
      </c>
      <c r="O157" s="63">
        <v>0</v>
      </c>
      <c r="P157" s="63">
        <v>0</v>
      </c>
      <c r="Q157" s="63">
        <v>0</v>
      </c>
      <c r="R157" s="63">
        <v>0</v>
      </c>
      <c r="S157" s="63">
        <v>0</v>
      </c>
      <c r="T157" s="63">
        <v>0</v>
      </c>
      <c r="U157" s="63">
        <v>0</v>
      </c>
      <c r="V157" s="63">
        <v>0</v>
      </c>
      <c r="W157" s="63">
        <v>0</v>
      </c>
      <c r="X157" s="63">
        <v>0</v>
      </c>
      <c r="Y157" s="63">
        <v>0</v>
      </c>
      <c r="Z157" s="63">
        <v>0</v>
      </c>
      <c r="AA157" s="321">
        <v>0</v>
      </c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</row>
    <row r="158" spans="1:68" s="31" customFormat="1" x14ac:dyDescent="0.3">
      <c r="A158" s="85">
        <v>34312</v>
      </c>
      <c r="B158" s="38" t="s">
        <v>151</v>
      </c>
      <c r="C158" s="116">
        <v>100</v>
      </c>
      <c r="D158" s="63">
        <v>0</v>
      </c>
      <c r="E158" s="63">
        <v>0</v>
      </c>
      <c r="F158" s="63">
        <v>0</v>
      </c>
      <c r="G158" s="63">
        <v>0</v>
      </c>
      <c r="H158" s="63">
        <v>0</v>
      </c>
      <c r="I158" s="63">
        <v>0</v>
      </c>
      <c r="J158" s="110">
        <v>100</v>
      </c>
      <c r="K158" s="110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0</v>
      </c>
      <c r="T158" s="63">
        <v>0</v>
      </c>
      <c r="U158" s="63">
        <v>0</v>
      </c>
      <c r="V158" s="63">
        <v>0</v>
      </c>
      <c r="W158" s="63">
        <v>0</v>
      </c>
      <c r="X158" s="63">
        <v>0</v>
      </c>
      <c r="Y158" s="63">
        <v>0</v>
      </c>
      <c r="Z158" s="63">
        <v>0</v>
      </c>
      <c r="AA158" s="321">
        <v>0</v>
      </c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</row>
    <row r="159" spans="1:68" s="43" customFormat="1" x14ac:dyDescent="0.3">
      <c r="A159" s="84">
        <v>3432</v>
      </c>
      <c r="B159" s="36" t="s">
        <v>63</v>
      </c>
      <c r="C159" s="115">
        <v>20</v>
      </c>
      <c r="D159" s="60">
        <v>0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109">
        <v>20</v>
      </c>
      <c r="K159" s="109">
        <v>0</v>
      </c>
      <c r="L159" s="60">
        <v>0</v>
      </c>
      <c r="M159" s="105">
        <v>0</v>
      </c>
      <c r="N159" s="105">
        <v>0</v>
      </c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0</v>
      </c>
      <c r="AA159" s="330">
        <v>0</v>
      </c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</row>
    <row r="160" spans="1:68" s="43" customFormat="1" x14ac:dyDescent="0.3">
      <c r="A160" s="84">
        <v>3433</v>
      </c>
      <c r="B160" s="36" t="s">
        <v>52</v>
      </c>
      <c r="C160" s="115">
        <v>50</v>
      </c>
      <c r="D160" s="60">
        <v>0</v>
      </c>
      <c r="E160" s="60">
        <v>0</v>
      </c>
      <c r="F160" s="60">
        <v>0</v>
      </c>
      <c r="G160" s="60">
        <v>0</v>
      </c>
      <c r="H160" s="60">
        <v>0</v>
      </c>
      <c r="I160" s="60">
        <v>0</v>
      </c>
      <c r="J160" s="109">
        <f>J163</f>
        <v>50</v>
      </c>
      <c r="K160" s="109">
        <v>0</v>
      </c>
      <c r="L160" s="60">
        <v>0</v>
      </c>
      <c r="M160" s="105">
        <v>0</v>
      </c>
      <c r="N160" s="105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0</v>
      </c>
      <c r="AA160" s="330">
        <v>0</v>
      </c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</row>
    <row r="161" spans="1:27" s="32" customFormat="1" x14ac:dyDescent="0.3">
      <c r="A161" s="86">
        <v>34331</v>
      </c>
      <c r="B161" s="40" t="s">
        <v>164</v>
      </c>
      <c r="C161" s="116">
        <v>0</v>
      </c>
      <c r="D161" s="62">
        <v>0</v>
      </c>
      <c r="E161" s="62">
        <v>0</v>
      </c>
      <c r="F161" s="62">
        <v>0</v>
      </c>
      <c r="G161" s="62">
        <v>0</v>
      </c>
      <c r="H161" s="62">
        <v>0</v>
      </c>
      <c r="I161" s="62">
        <v>0</v>
      </c>
      <c r="J161" s="111">
        <v>0</v>
      </c>
      <c r="K161" s="111">
        <v>0</v>
      </c>
      <c r="L161" s="62">
        <v>0</v>
      </c>
      <c r="M161" s="106">
        <v>0</v>
      </c>
      <c r="N161" s="106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0</v>
      </c>
      <c r="W161" s="62">
        <v>0</v>
      </c>
      <c r="X161" s="62">
        <v>0</v>
      </c>
      <c r="Y161" s="62">
        <v>0</v>
      </c>
      <c r="Z161" s="62">
        <v>0</v>
      </c>
      <c r="AA161" s="332">
        <v>0</v>
      </c>
    </row>
    <row r="162" spans="1:27" s="32" customFormat="1" x14ac:dyDescent="0.3">
      <c r="A162" s="86">
        <v>34332</v>
      </c>
      <c r="B162" s="40" t="s">
        <v>165</v>
      </c>
      <c r="C162" s="116">
        <v>0</v>
      </c>
      <c r="D162" s="62">
        <v>0</v>
      </c>
      <c r="E162" s="62">
        <v>0</v>
      </c>
      <c r="F162" s="62">
        <v>0</v>
      </c>
      <c r="G162" s="62">
        <v>0</v>
      </c>
      <c r="H162" s="62">
        <v>0</v>
      </c>
      <c r="I162" s="62">
        <v>0</v>
      </c>
      <c r="J162" s="111">
        <v>0</v>
      </c>
      <c r="K162" s="111">
        <v>0</v>
      </c>
      <c r="L162" s="62">
        <v>0</v>
      </c>
      <c r="M162" s="106">
        <v>0</v>
      </c>
      <c r="N162" s="106">
        <v>0</v>
      </c>
      <c r="O162" s="62">
        <v>0</v>
      </c>
      <c r="P162" s="62">
        <v>0</v>
      </c>
      <c r="Q162" s="62">
        <v>0</v>
      </c>
      <c r="R162" s="62">
        <v>0</v>
      </c>
      <c r="S162" s="62">
        <v>0</v>
      </c>
      <c r="T162" s="62">
        <v>0</v>
      </c>
      <c r="U162" s="62">
        <v>0</v>
      </c>
      <c r="V162" s="62">
        <v>0</v>
      </c>
      <c r="W162" s="62">
        <v>0</v>
      </c>
      <c r="X162" s="62">
        <v>0</v>
      </c>
      <c r="Y162" s="62">
        <v>0</v>
      </c>
      <c r="Z162" s="62">
        <v>0</v>
      </c>
      <c r="AA162" s="332">
        <v>0</v>
      </c>
    </row>
    <row r="163" spans="1:27" s="30" customFormat="1" ht="19.5" thickBot="1" x14ac:dyDescent="0.35">
      <c r="A163" s="87">
        <v>34339</v>
      </c>
      <c r="B163" s="45" t="s">
        <v>166</v>
      </c>
      <c r="C163" s="114">
        <v>50</v>
      </c>
      <c r="D163" s="61">
        <v>0</v>
      </c>
      <c r="E163" s="61">
        <v>0</v>
      </c>
      <c r="F163" s="61">
        <v>0</v>
      </c>
      <c r="G163" s="61">
        <v>0</v>
      </c>
      <c r="H163" s="61">
        <v>0</v>
      </c>
      <c r="I163" s="61">
        <v>0</v>
      </c>
      <c r="J163" s="171">
        <v>50</v>
      </c>
      <c r="K163" s="171">
        <v>0</v>
      </c>
      <c r="L163" s="61">
        <v>0</v>
      </c>
      <c r="M163" s="104">
        <v>0</v>
      </c>
      <c r="N163" s="104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333">
        <v>0</v>
      </c>
    </row>
    <row r="164" spans="1:27" s="30" customFormat="1" ht="36.75" customHeight="1" thickBot="1" x14ac:dyDescent="0.35">
      <c r="A164" s="226">
        <v>372</v>
      </c>
      <c r="B164" s="227" t="s">
        <v>167</v>
      </c>
      <c r="C164" s="228">
        <v>800</v>
      </c>
      <c r="D164" s="229">
        <v>0</v>
      </c>
      <c r="E164" s="229">
        <v>0</v>
      </c>
      <c r="F164" s="229">
        <v>0</v>
      </c>
      <c r="G164" s="229">
        <v>0</v>
      </c>
      <c r="H164" s="229">
        <v>0</v>
      </c>
      <c r="I164" s="229">
        <v>0</v>
      </c>
      <c r="J164" s="230">
        <f>J168</f>
        <v>0</v>
      </c>
      <c r="K164" s="230">
        <v>0</v>
      </c>
      <c r="L164" s="229">
        <v>0</v>
      </c>
      <c r="M164" s="231">
        <f>M165</f>
        <v>800</v>
      </c>
      <c r="N164" s="231">
        <v>0</v>
      </c>
      <c r="O164" s="229">
        <v>0</v>
      </c>
      <c r="P164" s="229">
        <v>0</v>
      </c>
      <c r="Q164" s="229">
        <v>0</v>
      </c>
      <c r="R164" s="229">
        <v>0</v>
      </c>
      <c r="S164" s="229">
        <v>0</v>
      </c>
      <c r="T164" s="229">
        <v>0</v>
      </c>
      <c r="U164" s="229">
        <v>0</v>
      </c>
      <c r="V164" s="229">
        <v>0</v>
      </c>
      <c r="W164" s="229">
        <v>0</v>
      </c>
      <c r="X164" s="229">
        <v>0</v>
      </c>
      <c r="Y164" s="229">
        <v>0</v>
      </c>
      <c r="Z164" s="229">
        <v>0</v>
      </c>
      <c r="AA164" s="336">
        <v>0</v>
      </c>
    </row>
    <row r="165" spans="1:27" s="30" customFormat="1" ht="36.75" customHeight="1" x14ac:dyDescent="0.3">
      <c r="A165" s="245">
        <v>3721</v>
      </c>
      <c r="B165" s="246" t="s">
        <v>200</v>
      </c>
      <c r="C165" s="247">
        <v>800</v>
      </c>
      <c r="D165" s="248">
        <v>0</v>
      </c>
      <c r="E165" s="248">
        <v>0</v>
      </c>
      <c r="F165" s="248">
        <v>0</v>
      </c>
      <c r="G165" s="248">
        <v>0</v>
      </c>
      <c r="H165" s="248">
        <v>0</v>
      </c>
      <c r="I165" s="248">
        <v>0</v>
      </c>
      <c r="J165" s="249">
        <v>0</v>
      </c>
      <c r="K165" s="249">
        <v>0</v>
      </c>
      <c r="L165" s="248">
        <v>0</v>
      </c>
      <c r="M165" s="250">
        <f>M166</f>
        <v>800</v>
      </c>
      <c r="N165" s="250">
        <v>0</v>
      </c>
      <c r="O165" s="248">
        <v>0</v>
      </c>
      <c r="P165" s="248">
        <v>0</v>
      </c>
      <c r="Q165" s="248">
        <v>0</v>
      </c>
      <c r="R165" s="248">
        <v>0</v>
      </c>
      <c r="S165" s="248">
        <v>0</v>
      </c>
      <c r="T165" s="248">
        <v>0</v>
      </c>
      <c r="U165" s="248">
        <v>0</v>
      </c>
      <c r="V165" s="248">
        <v>0</v>
      </c>
      <c r="W165" s="248">
        <v>0</v>
      </c>
      <c r="X165" s="248">
        <v>0</v>
      </c>
      <c r="Y165" s="248">
        <v>0</v>
      </c>
      <c r="Z165" s="248">
        <v>0</v>
      </c>
      <c r="AA165" s="337">
        <v>0</v>
      </c>
    </row>
    <row r="166" spans="1:27" s="30" customFormat="1" ht="36.75" x14ac:dyDescent="0.3">
      <c r="A166" s="244">
        <v>37219</v>
      </c>
      <c r="B166" s="41" t="s">
        <v>201</v>
      </c>
      <c r="C166" s="251">
        <v>800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0</v>
      </c>
      <c r="J166" s="252">
        <v>0</v>
      </c>
      <c r="K166" s="252">
        <v>0</v>
      </c>
      <c r="L166" s="62">
        <v>0</v>
      </c>
      <c r="M166" s="253">
        <v>800</v>
      </c>
      <c r="N166" s="253">
        <v>0</v>
      </c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332"/>
    </row>
    <row r="167" spans="1:27" s="30" customFormat="1" x14ac:dyDescent="0.3">
      <c r="A167" s="84">
        <v>3722</v>
      </c>
      <c r="B167" s="36" t="s">
        <v>168</v>
      </c>
      <c r="C167" s="115">
        <v>0</v>
      </c>
      <c r="D167" s="60">
        <v>0</v>
      </c>
      <c r="E167" s="60">
        <v>0</v>
      </c>
      <c r="F167" s="60">
        <v>0</v>
      </c>
      <c r="G167" s="60">
        <v>0</v>
      </c>
      <c r="H167" s="60">
        <v>0</v>
      </c>
      <c r="I167" s="60">
        <v>0</v>
      </c>
      <c r="J167" s="109">
        <f>J168</f>
        <v>0</v>
      </c>
      <c r="K167" s="109">
        <v>0</v>
      </c>
      <c r="L167" s="60">
        <v>0</v>
      </c>
      <c r="M167" s="105">
        <v>0</v>
      </c>
      <c r="N167" s="105">
        <v>0</v>
      </c>
      <c r="O167" s="60">
        <v>0</v>
      </c>
      <c r="P167" s="60">
        <v>0</v>
      </c>
      <c r="Q167" s="60">
        <v>0</v>
      </c>
      <c r="R167" s="60">
        <v>0</v>
      </c>
      <c r="S167" s="60">
        <v>0</v>
      </c>
      <c r="T167" s="60">
        <v>0</v>
      </c>
      <c r="U167" s="60">
        <v>0</v>
      </c>
      <c r="V167" s="60">
        <v>0</v>
      </c>
      <c r="W167" s="60">
        <v>0</v>
      </c>
      <c r="X167" s="60">
        <v>0</v>
      </c>
      <c r="Y167" s="60">
        <v>0</v>
      </c>
      <c r="Z167" s="60">
        <v>0</v>
      </c>
      <c r="AA167" s="330">
        <v>0</v>
      </c>
    </row>
    <row r="168" spans="1:27" s="30" customFormat="1" ht="37.5" thickBot="1" x14ac:dyDescent="0.35">
      <c r="A168" s="238">
        <v>37229</v>
      </c>
      <c r="B168" s="239" t="s">
        <v>169</v>
      </c>
      <c r="C168" s="240">
        <v>0</v>
      </c>
      <c r="D168" s="241">
        <v>0</v>
      </c>
      <c r="E168" s="241">
        <v>0</v>
      </c>
      <c r="F168" s="241">
        <v>0</v>
      </c>
      <c r="G168" s="241">
        <v>0</v>
      </c>
      <c r="H168" s="241">
        <v>0</v>
      </c>
      <c r="I168" s="241">
        <v>0</v>
      </c>
      <c r="J168" s="242">
        <v>0</v>
      </c>
      <c r="K168" s="242">
        <v>0</v>
      </c>
      <c r="L168" s="241">
        <v>0</v>
      </c>
      <c r="M168" s="243">
        <v>0</v>
      </c>
      <c r="N168" s="243">
        <v>0</v>
      </c>
      <c r="O168" s="241">
        <v>0</v>
      </c>
      <c r="P168" s="241">
        <v>0</v>
      </c>
      <c r="Q168" s="241">
        <v>0</v>
      </c>
      <c r="R168" s="241">
        <v>0</v>
      </c>
      <c r="S168" s="241">
        <v>0</v>
      </c>
      <c r="T168" s="241">
        <v>0</v>
      </c>
      <c r="U168" s="241">
        <v>0</v>
      </c>
      <c r="V168" s="241">
        <v>0</v>
      </c>
      <c r="W168" s="241">
        <v>0</v>
      </c>
      <c r="X168" s="241">
        <v>0</v>
      </c>
      <c r="Y168" s="241">
        <v>0</v>
      </c>
      <c r="Z168" s="241">
        <v>0</v>
      </c>
      <c r="AA168" s="307">
        <v>0</v>
      </c>
    </row>
    <row r="169" spans="1:27" s="30" customFormat="1" ht="19.5" thickBot="1" x14ac:dyDescent="0.35">
      <c r="A169" s="226">
        <v>381</v>
      </c>
      <c r="B169" s="227" t="s">
        <v>244</v>
      </c>
      <c r="C169" s="228">
        <v>100</v>
      </c>
      <c r="D169" s="229">
        <v>0</v>
      </c>
      <c r="E169" s="229">
        <v>0</v>
      </c>
      <c r="F169" s="229">
        <v>0</v>
      </c>
      <c r="G169" s="229">
        <v>0</v>
      </c>
      <c r="H169" s="229">
        <v>0</v>
      </c>
      <c r="I169" s="229">
        <v>0</v>
      </c>
      <c r="J169" s="230">
        <v>0</v>
      </c>
      <c r="K169" s="230">
        <v>0</v>
      </c>
      <c r="L169" s="229">
        <v>0</v>
      </c>
      <c r="M169" s="231">
        <v>0</v>
      </c>
      <c r="N169" s="231">
        <f>N170</f>
        <v>100</v>
      </c>
      <c r="O169" s="229">
        <v>0</v>
      </c>
      <c r="P169" s="229">
        <v>0</v>
      </c>
      <c r="Q169" s="229">
        <v>0</v>
      </c>
      <c r="R169" s="229">
        <v>0</v>
      </c>
      <c r="S169" s="229">
        <v>0</v>
      </c>
      <c r="T169" s="229">
        <v>0</v>
      </c>
      <c r="U169" s="229">
        <v>0</v>
      </c>
      <c r="V169" s="229">
        <v>0</v>
      </c>
      <c r="W169" s="229">
        <v>0</v>
      </c>
      <c r="X169" s="229">
        <v>0</v>
      </c>
      <c r="Y169" s="229">
        <v>0</v>
      </c>
      <c r="Z169" s="229">
        <v>0</v>
      </c>
      <c r="AA169" s="336">
        <v>0</v>
      </c>
    </row>
    <row r="170" spans="1:27" s="30" customFormat="1" x14ac:dyDescent="0.3">
      <c r="A170" s="245">
        <v>3812</v>
      </c>
      <c r="B170" s="246" t="s">
        <v>245</v>
      </c>
      <c r="C170" s="247">
        <v>100</v>
      </c>
      <c r="D170" s="248">
        <v>0</v>
      </c>
      <c r="E170" s="248">
        <v>0</v>
      </c>
      <c r="F170" s="248">
        <v>0</v>
      </c>
      <c r="G170" s="248">
        <v>0</v>
      </c>
      <c r="H170" s="248">
        <v>0</v>
      </c>
      <c r="I170" s="248">
        <v>0</v>
      </c>
      <c r="J170" s="249">
        <v>0</v>
      </c>
      <c r="K170" s="249">
        <v>0</v>
      </c>
      <c r="L170" s="248">
        <v>0</v>
      </c>
      <c r="M170" s="250">
        <v>0</v>
      </c>
      <c r="N170" s="250">
        <f>N171</f>
        <v>100</v>
      </c>
      <c r="O170" s="248">
        <v>0</v>
      </c>
      <c r="P170" s="248">
        <v>0</v>
      </c>
      <c r="Q170" s="248">
        <v>0</v>
      </c>
      <c r="R170" s="248">
        <v>0</v>
      </c>
      <c r="S170" s="248">
        <v>0</v>
      </c>
      <c r="T170" s="248">
        <v>0</v>
      </c>
      <c r="U170" s="248">
        <v>0</v>
      </c>
      <c r="V170" s="248">
        <v>0</v>
      </c>
      <c r="W170" s="248">
        <v>0</v>
      </c>
      <c r="X170" s="248">
        <v>0</v>
      </c>
      <c r="Y170" s="248">
        <v>0</v>
      </c>
      <c r="Z170" s="248">
        <v>0</v>
      </c>
      <c r="AA170" s="337">
        <v>0</v>
      </c>
    </row>
    <row r="171" spans="1:27" s="30" customFormat="1" ht="22.5" customHeight="1" x14ac:dyDescent="0.3">
      <c r="A171" s="244">
        <v>38129</v>
      </c>
      <c r="B171" s="41" t="s">
        <v>246</v>
      </c>
      <c r="C171" s="251">
        <v>100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0</v>
      </c>
      <c r="J171" s="252">
        <v>0</v>
      </c>
      <c r="K171" s="252">
        <v>0</v>
      </c>
      <c r="L171" s="62">
        <v>0</v>
      </c>
      <c r="M171" s="253">
        <v>0</v>
      </c>
      <c r="N171" s="253">
        <v>100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62">
        <v>0</v>
      </c>
      <c r="X171" s="62">
        <v>0</v>
      </c>
      <c r="Y171" s="62">
        <v>0</v>
      </c>
      <c r="Z171" s="62">
        <v>0</v>
      </c>
      <c r="AA171" s="332">
        <v>0</v>
      </c>
    </row>
    <row r="172" spans="1:27" ht="19.5" thickBot="1" x14ac:dyDescent="0.35">
      <c r="A172" s="232"/>
      <c r="B172" s="233"/>
      <c r="C172" s="234">
        <v>14107.960000000001</v>
      </c>
      <c r="D172" s="235">
        <v>0</v>
      </c>
      <c r="E172" s="235">
        <v>0</v>
      </c>
      <c r="F172" s="236">
        <f>F177</f>
        <v>0</v>
      </c>
      <c r="G172" s="236">
        <f>G177</f>
        <v>0</v>
      </c>
      <c r="H172" s="235">
        <v>0</v>
      </c>
      <c r="I172" s="235">
        <v>0</v>
      </c>
      <c r="J172" s="237">
        <f>J173+J177</f>
        <v>700</v>
      </c>
      <c r="K172" s="237">
        <f>K173+K177</f>
        <v>7000</v>
      </c>
      <c r="L172" s="235">
        <v>0</v>
      </c>
      <c r="M172" s="236">
        <f>M177</f>
        <v>700</v>
      </c>
      <c r="N172" s="236">
        <f>N173+N177</f>
        <v>4181.68</v>
      </c>
      <c r="O172" s="235">
        <v>0</v>
      </c>
      <c r="P172" s="235">
        <v>0</v>
      </c>
      <c r="Q172" s="235">
        <v>0</v>
      </c>
      <c r="R172" s="235">
        <v>0</v>
      </c>
      <c r="S172" s="235">
        <v>0</v>
      </c>
      <c r="T172" s="235">
        <v>0</v>
      </c>
      <c r="U172" s="235">
        <f>U177</f>
        <v>2000</v>
      </c>
      <c r="V172" s="235">
        <f>V177</f>
        <v>-473.72</v>
      </c>
      <c r="W172" s="235">
        <v>0</v>
      </c>
      <c r="X172" s="235">
        <v>0</v>
      </c>
      <c r="Y172" s="235">
        <v>0</v>
      </c>
      <c r="Z172" s="235">
        <v>0</v>
      </c>
      <c r="AA172" s="338">
        <v>0</v>
      </c>
    </row>
    <row r="173" spans="1:27" ht="55.5" thickBot="1" x14ac:dyDescent="0.35">
      <c r="A173" s="65">
        <v>41</v>
      </c>
      <c r="B173" s="167" t="s">
        <v>62</v>
      </c>
      <c r="C173" s="168">
        <v>7681.68</v>
      </c>
      <c r="D173" s="67">
        <v>0</v>
      </c>
      <c r="E173" s="67">
        <v>0</v>
      </c>
      <c r="F173" s="108">
        <v>0</v>
      </c>
      <c r="G173" s="108">
        <v>0</v>
      </c>
      <c r="H173" s="67">
        <v>0</v>
      </c>
      <c r="I173" s="67">
        <v>0</v>
      </c>
      <c r="J173" s="169">
        <f>J174</f>
        <v>700</v>
      </c>
      <c r="K173" s="169">
        <f>K174</f>
        <v>3000</v>
      </c>
      <c r="L173" s="67">
        <v>0</v>
      </c>
      <c r="M173" s="108">
        <v>0</v>
      </c>
      <c r="N173" s="108">
        <f>N174</f>
        <v>3981.68</v>
      </c>
      <c r="O173" s="67">
        <v>0</v>
      </c>
      <c r="P173" s="67">
        <v>0</v>
      </c>
      <c r="Q173" s="67">
        <v>0</v>
      </c>
      <c r="R173" s="67">
        <v>0</v>
      </c>
      <c r="S173" s="67">
        <v>0</v>
      </c>
      <c r="T173" s="67">
        <v>0</v>
      </c>
      <c r="U173" s="67">
        <v>0</v>
      </c>
      <c r="V173" s="67">
        <v>0</v>
      </c>
      <c r="W173" s="67">
        <v>0</v>
      </c>
      <c r="X173" s="67">
        <v>0</v>
      </c>
      <c r="Y173" s="67">
        <v>0</v>
      </c>
      <c r="Z173" s="67">
        <v>0</v>
      </c>
      <c r="AA173" s="319">
        <v>0</v>
      </c>
    </row>
    <row r="174" spans="1:27" ht="19.5" thickBot="1" x14ac:dyDescent="0.35">
      <c r="A174" s="226">
        <v>412</v>
      </c>
      <c r="B174" s="298" t="s">
        <v>61</v>
      </c>
      <c r="C174" s="228">
        <v>7681.68</v>
      </c>
      <c r="D174" s="229">
        <v>0</v>
      </c>
      <c r="E174" s="229">
        <v>0</v>
      </c>
      <c r="F174" s="231">
        <v>0</v>
      </c>
      <c r="G174" s="231">
        <v>0</v>
      </c>
      <c r="H174" s="229">
        <v>0</v>
      </c>
      <c r="I174" s="229">
        <v>0</v>
      </c>
      <c r="J174" s="230">
        <f>J176</f>
        <v>700</v>
      </c>
      <c r="K174" s="230">
        <f>K175</f>
        <v>3000</v>
      </c>
      <c r="L174" s="229">
        <v>0</v>
      </c>
      <c r="M174" s="231">
        <v>0</v>
      </c>
      <c r="N174" s="231">
        <f>N176</f>
        <v>3981.68</v>
      </c>
      <c r="O174" s="229">
        <v>0</v>
      </c>
      <c r="P174" s="229">
        <v>0</v>
      </c>
      <c r="Q174" s="229">
        <v>0</v>
      </c>
      <c r="R174" s="229">
        <v>0</v>
      </c>
      <c r="S174" s="229">
        <v>0</v>
      </c>
      <c r="T174" s="229">
        <v>0</v>
      </c>
      <c r="U174" s="229">
        <v>0</v>
      </c>
      <c r="V174" s="229">
        <v>0</v>
      </c>
      <c r="W174" s="229">
        <v>0</v>
      </c>
      <c r="X174" s="229">
        <v>0</v>
      </c>
      <c r="Y174" s="229">
        <v>0</v>
      </c>
      <c r="Z174" s="229">
        <v>0</v>
      </c>
      <c r="AA174" s="336">
        <v>0</v>
      </c>
    </row>
    <row r="175" spans="1:27" x14ac:dyDescent="0.3">
      <c r="A175" s="309">
        <v>41231</v>
      </c>
      <c r="B175" s="310" t="s">
        <v>154</v>
      </c>
      <c r="C175" s="311">
        <v>3000</v>
      </c>
      <c r="D175" s="312">
        <v>0</v>
      </c>
      <c r="E175" s="312">
        <v>0</v>
      </c>
      <c r="F175" s="313">
        <v>0</v>
      </c>
      <c r="G175" s="313">
        <v>0</v>
      </c>
      <c r="H175" s="312">
        <v>0</v>
      </c>
      <c r="I175" s="312">
        <v>0</v>
      </c>
      <c r="J175" s="308">
        <v>0</v>
      </c>
      <c r="K175" s="308">
        <v>3000</v>
      </c>
      <c r="L175" s="312">
        <v>0</v>
      </c>
      <c r="M175" s="313">
        <v>0</v>
      </c>
      <c r="N175" s="313">
        <v>0</v>
      </c>
      <c r="O175" s="312">
        <v>0</v>
      </c>
      <c r="P175" s="312">
        <v>0</v>
      </c>
      <c r="Q175" s="312">
        <v>0</v>
      </c>
      <c r="R175" s="312">
        <v>0</v>
      </c>
      <c r="S175" s="312">
        <v>0</v>
      </c>
      <c r="T175" s="312">
        <v>0</v>
      </c>
      <c r="U175" s="312">
        <v>0</v>
      </c>
      <c r="V175" s="312">
        <v>0</v>
      </c>
      <c r="W175" s="312">
        <v>0</v>
      </c>
      <c r="X175" s="312">
        <v>0</v>
      </c>
      <c r="Y175" s="312">
        <v>0</v>
      </c>
      <c r="Z175" s="312">
        <v>0</v>
      </c>
      <c r="AA175" s="314">
        <v>0</v>
      </c>
    </row>
    <row r="176" spans="1:27" ht="19.5" thickBot="1" x14ac:dyDescent="0.35">
      <c r="A176" s="238">
        <v>41249</v>
      </c>
      <c r="B176" s="305" t="s">
        <v>247</v>
      </c>
      <c r="C176" s="317">
        <v>4681.68</v>
      </c>
      <c r="D176" s="241">
        <v>0</v>
      </c>
      <c r="E176" s="241">
        <v>0</v>
      </c>
      <c r="F176" s="243">
        <v>0</v>
      </c>
      <c r="G176" s="243">
        <v>0</v>
      </c>
      <c r="H176" s="241">
        <v>0</v>
      </c>
      <c r="I176" s="241">
        <v>0</v>
      </c>
      <c r="J176" s="306">
        <v>700</v>
      </c>
      <c r="K176" s="306">
        <v>0</v>
      </c>
      <c r="L176" s="241">
        <v>0</v>
      </c>
      <c r="M176" s="243">
        <v>0</v>
      </c>
      <c r="N176" s="243">
        <v>3981.68</v>
      </c>
      <c r="O176" s="241">
        <v>0</v>
      </c>
      <c r="P176" s="241">
        <v>0</v>
      </c>
      <c r="Q176" s="241">
        <v>0</v>
      </c>
      <c r="R176" s="241">
        <v>0</v>
      </c>
      <c r="S176" s="241">
        <v>0</v>
      </c>
      <c r="T176" s="241">
        <v>0</v>
      </c>
      <c r="U176" s="241">
        <v>0</v>
      </c>
      <c r="V176" s="241">
        <v>0</v>
      </c>
      <c r="W176" s="241">
        <v>0</v>
      </c>
      <c r="X176" s="241">
        <v>0</v>
      </c>
      <c r="Y176" s="241">
        <v>0</v>
      </c>
      <c r="Z176" s="241">
        <v>0</v>
      </c>
      <c r="AA176" s="307">
        <v>0</v>
      </c>
    </row>
    <row r="177" spans="1:68" ht="55.5" thickBot="1" x14ac:dyDescent="0.35">
      <c r="A177" s="299">
        <v>42</v>
      </c>
      <c r="B177" s="300" t="s">
        <v>20</v>
      </c>
      <c r="C177" s="301">
        <v>6426.28</v>
      </c>
      <c r="D177" s="302">
        <v>0</v>
      </c>
      <c r="E177" s="302">
        <v>0</v>
      </c>
      <c r="F177" s="303">
        <f>F178</f>
        <v>0</v>
      </c>
      <c r="G177" s="303">
        <f>G178</f>
        <v>0</v>
      </c>
      <c r="H177" s="302">
        <v>0</v>
      </c>
      <c r="I177" s="302">
        <v>0</v>
      </c>
      <c r="J177" s="304">
        <f>J178+J195</f>
        <v>0</v>
      </c>
      <c r="K177" s="304">
        <f>K178</f>
        <v>4000</v>
      </c>
      <c r="L177" s="302">
        <v>0</v>
      </c>
      <c r="M177" s="303">
        <f>M195</f>
        <v>700</v>
      </c>
      <c r="N177" s="303">
        <f>N195</f>
        <v>200</v>
      </c>
      <c r="O177" s="302">
        <v>0</v>
      </c>
      <c r="P177" s="302">
        <v>0</v>
      </c>
      <c r="Q177" s="302">
        <v>0</v>
      </c>
      <c r="R177" s="302">
        <v>0</v>
      </c>
      <c r="S177" s="302">
        <v>0</v>
      </c>
      <c r="T177" s="302">
        <v>0</v>
      </c>
      <c r="U177" s="302">
        <f>U178</f>
        <v>2000</v>
      </c>
      <c r="V177" s="302">
        <f>V178</f>
        <v>-473.72</v>
      </c>
      <c r="W177" s="302">
        <v>0</v>
      </c>
      <c r="X177" s="302">
        <v>0</v>
      </c>
      <c r="Y177" s="302">
        <v>0</v>
      </c>
      <c r="Z177" s="302">
        <v>0</v>
      </c>
      <c r="AA177" s="339">
        <v>0</v>
      </c>
    </row>
    <row r="178" spans="1:68" s="31" customFormat="1" ht="19.5" thickBot="1" x14ac:dyDescent="0.35">
      <c r="A178" s="65">
        <v>422</v>
      </c>
      <c r="B178" s="212" t="s">
        <v>21</v>
      </c>
      <c r="C178" s="168">
        <v>5526.28</v>
      </c>
      <c r="D178" s="67">
        <v>0</v>
      </c>
      <c r="E178" s="67">
        <v>0</v>
      </c>
      <c r="F178" s="108">
        <f>F191</f>
        <v>0</v>
      </c>
      <c r="G178" s="108">
        <f>G191</f>
        <v>0</v>
      </c>
      <c r="H178" s="67">
        <v>0</v>
      </c>
      <c r="I178" s="67">
        <v>0</v>
      </c>
      <c r="J178" s="169">
        <f>J179+J183+J187+J191+J193</f>
        <v>0</v>
      </c>
      <c r="K178" s="169">
        <f>K191+K193</f>
        <v>4000</v>
      </c>
      <c r="L178" s="67">
        <v>0</v>
      </c>
      <c r="M178" s="108">
        <v>0</v>
      </c>
      <c r="N178" s="108">
        <v>0</v>
      </c>
      <c r="O178" s="67">
        <v>0</v>
      </c>
      <c r="P178" s="67">
        <v>0</v>
      </c>
      <c r="Q178" s="67">
        <v>0</v>
      </c>
      <c r="R178" s="67">
        <v>0</v>
      </c>
      <c r="S178" s="67">
        <v>0</v>
      </c>
      <c r="T178" s="67">
        <v>0</v>
      </c>
      <c r="U178" s="67">
        <f>U191</f>
        <v>2000</v>
      </c>
      <c r="V178" s="67">
        <f>V191</f>
        <v>-473.72</v>
      </c>
      <c r="W178" s="67">
        <v>0</v>
      </c>
      <c r="X178" s="67">
        <v>0</v>
      </c>
      <c r="Y178" s="67">
        <v>0</v>
      </c>
      <c r="Z178" s="67">
        <v>0</v>
      </c>
      <c r="AA178" s="319">
        <v>0</v>
      </c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</row>
    <row r="179" spans="1:68" s="35" customFormat="1" x14ac:dyDescent="0.3">
      <c r="A179" s="195">
        <v>4221</v>
      </c>
      <c r="B179" s="211" t="s">
        <v>47</v>
      </c>
      <c r="C179" s="197">
        <v>0</v>
      </c>
      <c r="D179" s="206">
        <v>0</v>
      </c>
      <c r="E179" s="206">
        <v>0</v>
      </c>
      <c r="F179" s="205">
        <v>0</v>
      </c>
      <c r="G179" s="205">
        <v>0</v>
      </c>
      <c r="H179" s="206">
        <v>0</v>
      </c>
      <c r="I179" s="206">
        <v>0</v>
      </c>
      <c r="J179" s="201">
        <f>J180+J181+J182</f>
        <v>0</v>
      </c>
      <c r="K179" s="201">
        <v>0</v>
      </c>
      <c r="L179" s="206">
        <v>0</v>
      </c>
      <c r="M179" s="205">
        <v>0</v>
      </c>
      <c r="N179" s="205">
        <v>0</v>
      </c>
      <c r="O179" s="206">
        <v>0</v>
      </c>
      <c r="P179" s="206">
        <v>0</v>
      </c>
      <c r="Q179" s="206">
        <v>0</v>
      </c>
      <c r="R179" s="206">
        <v>0</v>
      </c>
      <c r="S179" s="206">
        <v>0</v>
      </c>
      <c r="T179" s="206">
        <v>0</v>
      </c>
      <c r="U179" s="206">
        <v>0</v>
      </c>
      <c r="V179" s="206">
        <v>0</v>
      </c>
      <c r="W179" s="206">
        <v>0</v>
      </c>
      <c r="X179" s="206">
        <v>0</v>
      </c>
      <c r="Y179" s="206">
        <v>0</v>
      </c>
      <c r="Z179" s="206">
        <v>0</v>
      </c>
      <c r="AA179" s="331">
        <v>0</v>
      </c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</row>
    <row r="180" spans="1:68" x14ac:dyDescent="0.3">
      <c r="A180" s="92">
        <v>42211</v>
      </c>
      <c r="B180" s="93" t="s">
        <v>121</v>
      </c>
      <c r="C180" s="116">
        <v>0</v>
      </c>
      <c r="D180" s="90">
        <v>0</v>
      </c>
      <c r="E180" s="90">
        <v>0</v>
      </c>
      <c r="F180" s="90">
        <v>0</v>
      </c>
      <c r="G180" s="90">
        <v>0</v>
      </c>
      <c r="H180" s="90">
        <v>0</v>
      </c>
      <c r="I180" s="90">
        <v>0</v>
      </c>
      <c r="J180" s="110">
        <v>0</v>
      </c>
      <c r="K180" s="110">
        <v>0</v>
      </c>
      <c r="L180" s="90">
        <v>0</v>
      </c>
      <c r="M180" s="90">
        <v>0</v>
      </c>
      <c r="N180" s="90">
        <v>0</v>
      </c>
      <c r="O180" s="90">
        <v>0</v>
      </c>
      <c r="P180" s="90">
        <v>0</v>
      </c>
      <c r="Q180" s="90">
        <v>0</v>
      </c>
      <c r="R180" s="90">
        <v>0</v>
      </c>
      <c r="S180" s="90">
        <v>0</v>
      </c>
      <c r="T180" s="90">
        <v>0</v>
      </c>
      <c r="U180" s="90">
        <v>0</v>
      </c>
      <c r="V180" s="90">
        <v>0</v>
      </c>
      <c r="W180" s="90">
        <v>0</v>
      </c>
      <c r="X180" s="90">
        <v>0</v>
      </c>
      <c r="Y180" s="90">
        <v>0</v>
      </c>
      <c r="Z180" s="90">
        <v>0</v>
      </c>
      <c r="AA180" s="335">
        <v>0</v>
      </c>
    </row>
    <row r="181" spans="1:68" x14ac:dyDescent="0.3">
      <c r="A181" s="92">
        <v>42212</v>
      </c>
      <c r="B181" s="93" t="s">
        <v>139</v>
      </c>
      <c r="C181" s="116">
        <v>0</v>
      </c>
      <c r="D181" s="90">
        <v>0</v>
      </c>
      <c r="E181" s="90">
        <v>0</v>
      </c>
      <c r="F181" s="90">
        <v>0</v>
      </c>
      <c r="G181" s="90">
        <v>0</v>
      </c>
      <c r="H181" s="90">
        <v>0</v>
      </c>
      <c r="I181" s="90">
        <v>0</v>
      </c>
      <c r="J181" s="110">
        <v>0</v>
      </c>
      <c r="K181" s="110">
        <v>0</v>
      </c>
      <c r="L181" s="90">
        <v>0</v>
      </c>
      <c r="M181" s="90">
        <v>0</v>
      </c>
      <c r="N181" s="90">
        <v>0</v>
      </c>
      <c r="O181" s="90">
        <v>0</v>
      </c>
      <c r="P181" s="90">
        <v>0</v>
      </c>
      <c r="Q181" s="90">
        <v>0</v>
      </c>
      <c r="R181" s="90">
        <v>0</v>
      </c>
      <c r="S181" s="90">
        <v>0</v>
      </c>
      <c r="T181" s="90">
        <v>0</v>
      </c>
      <c r="U181" s="90">
        <v>0</v>
      </c>
      <c r="V181" s="90">
        <v>0</v>
      </c>
      <c r="W181" s="90">
        <v>0</v>
      </c>
      <c r="X181" s="90">
        <v>0</v>
      </c>
      <c r="Y181" s="90">
        <v>0</v>
      </c>
      <c r="Z181" s="90">
        <v>0</v>
      </c>
      <c r="AA181" s="335">
        <v>0</v>
      </c>
    </row>
    <row r="182" spans="1:68" x14ac:dyDescent="0.3">
      <c r="A182" s="92">
        <v>42219</v>
      </c>
      <c r="B182" s="93" t="s">
        <v>122</v>
      </c>
      <c r="C182" s="116">
        <v>0</v>
      </c>
      <c r="D182" s="90">
        <v>0</v>
      </c>
      <c r="E182" s="90">
        <v>0</v>
      </c>
      <c r="F182" s="90">
        <v>0</v>
      </c>
      <c r="G182" s="90">
        <v>0</v>
      </c>
      <c r="H182" s="90">
        <v>0</v>
      </c>
      <c r="I182" s="90">
        <v>0</v>
      </c>
      <c r="J182" s="110">
        <v>0</v>
      </c>
      <c r="K182" s="110">
        <v>0</v>
      </c>
      <c r="L182" s="90">
        <v>0</v>
      </c>
      <c r="M182" s="90">
        <v>0</v>
      </c>
      <c r="N182" s="90">
        <v>0</v>
      </c>
      <c r="O182" s="90">
        <v>0</v>
      </c>
      <c r="P182" s="90">
        <v>0</v>
      </c>
      <c r="Q182" s="90">
        <v>0</v>
      </c>
      <c r="R182" s="90">
        <v>0</v>
      </c>
      <c r="S182" s="90">
        <v>0</v>
      </c>
      <c r="T182" s="90">
        <v>0</v>
      </c>
      <c r="U182" s="90">
        <v>0</v>
      </c>
      <c r="V182" s="90">
        <v>0</v>
      </c>
      <c r="W182" s="90">
        <v>0</v>
      </c>
      <c r="X182" s="90">
        <v>0</v>
      </c>
      <c r="Y182" s="90">
        <v>0</v>
      </c>
      <c r="Z182" s="90">
        <v>0</v>
      </c>
      <c r="AA182" s="335">
        <v>0</v>
      </c>
    </row>
    <row r="183" spans="1:68" s="35" customFormat="1" x14ac:dyDescent="0.3">
      <c r="A183" s="84">
        <v>4222</v>
      </c>
      <c r="B183" s="46" t="s">
        <v>48</v>
      </c>
      <c r="C183" s="115">
        <v>0</v>
      </c>
      <c r="D183" s="60">
        <v>0</v>
      </c>
      <c r="E183" s="60">
        <v>0</v>
      </c>
      <c r="F183" s="105">
        <v>0</v>
      </c>
      <c r="G183" s="105">
        <v>0</v>
      </c>
      <c r="H183" s="60">
        <v>0</v>
      </c>
      <c r="I183" s="60">
        <v>0</v>
      </c>
      <c r="J183" s="109">
        <f>J184+J186+J185</f>
        <v>0</v>
      </c>
      <c r="K183" s="109">
        <v>0</v>
      </c>
      <c r="L183" s="60">
        <v>0</v>
      </c>
      <c r="M183" s="105">
        <v>0</v>
      </c>
      <c r="N183" s="105">
        <v>0</v>
      </c>
      <c r="O183" s="60">
        <v>0</v>
      </c>
      <c r="P183" s="60">
        <v>0</v>
      </c>
      <c r="Q183" s="60">
        <v>0</v>
      </c>
      <c r="R183" s="60">
        <v>0</v>
      </c>
      <c r="S183" s="60">
        <v>0</v>
      </c>
      <c r="T183" s="60">
        <v>0</v>
      </c>
      <c r="U183" s="60">
        <v>0</v>
      </c>
      <c r="V183" s="60">
        <v>0</v>
      </c>
      <c r="W183" s="60">
        <v>0</v>
      </c>
      <c r="X183" s="60">
        <v>0</v>
      </c>
      <c r="Y183" s="60">
        <v>0</v>
      </c>
      <c r="Z183" s="60">
        <v>0</v>
      </c>
      <c r="AA183" s="330">
        <v>0</v>
      </c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</row>
    <row r="184" spans="1:68" s="30" customFormat="1" x14ac:dyDescent="0.3">
      <c r="A184" s="86">
        <v>42221</v>
      </c>
      <c r="B184" s="47" t="s">
        <v>145</v>
      </c>
      <c r="C184" s="116">
        <v>0</v>
      </c>
      <c r="D184" s="62">
        <v>0</v>
      </c>
      <c r="E184" s="62">
        <v>0</v>
      </c>
      <c r="F184" s="106">
        <v>0</v>
      </c>
      <c r="G184" s="106">
        <v>0</v>
      </c>
      <c r="H184" s="62">
        <v>0</v>
      </c>
      <c r="I184" s="62">
        <v>0</v>
      </c>
      <c r="J184" s="111">
        <v>0</v>
      </c>
      <c r="K184" s="111">
        <v>0</v>
      </c>
      <c r="L184" s="62">
        <v>0</v>
      </c>
      <c r="M184" s="106">
        <v>0</v>
      </c>
      <c r="N184" s="106">
        <v>0</v>
      </c>
      <c r="O184" s="62">
        <v>0</v>
      </c>
      <c r="P184" s="62">
        <v>0</v>
      </c>
      <c r="Q184" s="62">
        <v>0</v>
      </c>
      <c r="R184" s="62">
        <v>0</v>
      </c>
      <c r="S184" s="62">
        <v>0</v>
      </c>
      <c r="T184" s="62">
        <v>0</v>
      </c>
      <c r="U184" s="62">
        <v>0</v>
      </c>
      <c r="V184" s="62">
        <v>0</v>
      </c>
      <c r="W184" s="62">
        <v>0</v>
      </c>
      <c r="X184" s="62">
        <v>0</v>
      </c>
      <c r="Y184" s="62">
        <v>0</v>
      </c>
      <c r="Z184" s="62">
        <v>0</v>
      </c>
      <c r="AA184" s="332">
        <v>0</v>
      </c>
    </row>
    <row r="185" spans="1:68" s="30" customFormat="1" x14ac:dyDescent="0.3">
      <c r="A185" s="86">
        <v>42222</v>
      </c>
      <c r="B185" s="47" t="s">
        <v>143</v>
      </c>
      <c r="C185" s="116">
        <v>0</v>
      </c>
      <c r="D185" s="62">
        <v>0</v>
      </c>
      <c r="E185" s="62">
        <v>0</v>
      </c>
      <c r="F185" s="106">
        <v>0</v>
      </c>
      <c r="G185" s="106">
        <v>0</v>
      </c>
      <c r="H185" s="62">
        <v>0</v>
      </c>
      <c r="I185" s="62">
        <v>0</v>
      </c>
      <c r="J185" s="110">
        <v>0</v>
      </c>
      <c r="K185" s="110">
        <v>0</v>
      </c>
      <c r="L185" s="62">
        <v>0</v>
      </c>
      <c r="M185" s="106">
        <v>0</v>
      </c>
      <c r="N185" s="106">
        <v>0</v>
      </c>
      <c r="O185" s="62">
        <v>0</v>
      </c>
      <c r="P185" s="62">
        <v>0</v>
      </c>
      <c r="Q185" s="62">
        <v>0</v>
      </c>
      <c r="R185" s="62">
        <v>0</v>
      </c>
      <c r="S185" s="62">
        <v>0</v>
      </c>
      <c r="T185" s="62">
        <v>0</v>
      </c>
      <c r="U185" s="62">
        <v>0</v>
      </c>
      <c r="V185" s="62">
        <v>0</v>
      </c>
      <c r="W185" s="62">
        <v>0</v>
      </c>
      <c r="X185" s="62">
        <v>0</v>
      </c>
      <c r="Y185" s="62">
        <v>0</v>
      </c>
      <c r="Z185" s="62">
        <v>0</v>
      </c>
      <c r="AA185" s="332">
        <v>0</v>
      </c>
    </row>
    <row r="186" spans="1:68" s="30" customFormat="1" x14ac:dyDescent="0.3">
      <c r="A186" s="86">
        <v>42229</v>
      </c>
      <c r="B186" s="47" t="s">
        <v>146</v>
      </c>
      <c r="C186" s="116">
        <v>0</v>
      </c>
      <c r="D186" s="62">
        <v>0</v>
      </c>
      <c r="E186" s="62">
        <v>0</v>
      </c>
      <c r="F186" s="106">
        <v>0</v>
      </c>
      <c r="G186" s="106">
        <v>0</v>
      </c>
      <c r="H186" s="62">
        <v>0</v>
      </c>
      <c r="I186" s="62">
        <v>0</v>
      </c>
      <c r="J186" s="111">
        <v>0</v>
      </c>
      <c r="K186" s="111">
        <v>0</v>
      </c>
      <c r="L186" s="62">
        <v>0</v>
      </c>
      <c r="M186" s="106">
        <v>0</v>
      </c>
      <c r="N186" s="106">
        <v>0</v>
      </c>
      <c r="O186" s="62">
        <v>0</v>
      </c>
      <c r="P186" s="62">
        <v>0</v>
      </c>
      <c r="Q186" s="62">
        <v>0</v>
      </c>
      <c r="R186" s="62">
        <v>0</v>
      </c>
      <c r="S186" s="62">
        <v>0</v>
      </c>
      <c r="T186" s="62">
        <v>0</v>
      </c>
      <c r="U186" s="62">
        <v>0</v>
      </c>
      <c r="V186" s="62">
        <v>0</v>
      </c>
      <c r="W186" s="62">
        <v>0</v>
      </c>
      <c r="X186" s="62">
        <v>0</v>
      </c>
      <c r="Y186" s="62">
        <v>0</v>
      </c>
      <c r="Z186" s="62">
        <v>0</v>
      </c>
      <c r="AA186" s="332">
        <v>0</v>
      </c>
    </row>
    <row r="187" spans="1:68" s="35" customFormat="1" x14ac:dyDescent="0.3">
      <c r="A187" s="84">
        <v>4223</v>
      </c>
      <c r="B187" s="46" t="s">
        <v>55</v>
      </c>
      <c r="C187" s="115">
        <v>0</v>
      </c>
      <c r="D187" s="60">
        <v>0</v>
      </c>
      <c r="E187" s="60">
        <v>0</v>
      </c>
      <c r="F187" s="105">
        <v>0</v>
      </c>
      <c r="G187" s="105">
        <v>0</v>
      </c>
      <c r="H187" s="60">
        <v>0</v>
      </c>
      <c r="I187" s="60">
        <v>0</v>
      </c>
      <c r="J187" s="109">
        <f>J188+J189+J190</f>
        <v>0</v>
      </c>
      <c r="K187" s="109">
        <v>0</v>
      </c>
      <c r="L187" s="60">
        <v>0</v>
      </c>
      <c r="M187" s="105">
        <v>0</v>
      </c>
      <c r="N187" s="105">
        <v>0</v>
      </c>
      <c r="O187" s="60">
        <v>0</v>
      </c>
      <c r="P187" s="60">
        <v>0</v>
      </c>
      <c r="Q187" s="60">
        <v>0</v>
      </c>
      <c r="R187" s="60">
        <v>0</v>
      </c>
      <c r="S187" s="60">
        <v>0</v>
      </c>
      <c r="T187" s="60">
        <v>0</v>
      </c>
      <c r="U187" s="60">
        <v>0</v>
      </c>
      <c r="V187" s="60">
        <v>0</v>
      </c>
      <c r="W187" s="60">
        <v>0</v>
      </c>
      <c r="X187" s="60">
        <v>0</v>
      </c>
      <c r="Y187" s="60">
        <v>0</v>
      </c>
      <c r="Z187" s="60">
        <v>0</v>
      </c>
      <c r="AA187" s="330">
        <v>0</v>
      </c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</row>
    <row r="188" spans="1:68" s="30" customFormat="1" x14ac:dyDescent="0.3">
      <c r="A188" s="86">
        <v>42231</v>
      </c>
      <c r="B188" s="47" t="s">
        <v>140</v>
      </c>
      <c r="C188" s="116">
        <v>0</v>
      </c>
      <c r="D188" s="62">
        <v>0</v>
      </c>
      <c r="E188" s="62">
        <v>0</v>
      </c>
      <c r="F188" s="106">
        <v>0</v>
      </c>
      <c r="G188" s="106">
        <v>0</v>
      </c>
      <c r="H188" s="62">
        <v>0</v>
      </c>
      <c r="I188" s="62">
        <v>0</v>
      </c>
      <c r="J188" s="110">
        <v>0</v>
      </c>
      <c r="K188" s="110">
        <v>0</v>
      </c>
      <c r="L188" s="62">
        <v>0</v>
      </c>
      <c r="M188" s="106">
        <v>0</v>
      </c>
      <c r="N188" s="106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2">
        <v>0</v>
      </c>
      <c r="V188" s="62">
        <v>0</v>
      </c>
      <c r="W188" s="62">
        <v>0</v>
      </c>
      <c r="X188" s="62">
        <v>0</v>
      </c>
      <c r="Y188" s="62">
        <v>0</v>
      </c>
      <c r="Z188" s="62">
        <v>0</v>
      </c>
      <c r="AA188" s="332">
        <v>0</v>
      </c>
    </row>
    <row r="189" spans="1:68" s="30" customFormat="1" x14ac:dyDescent="0.3">
      <c r="A189" s="86">
        <v>42232</v>
      </c>
      <c r="B189" s="47" t="s">
        <v>147</v>
      </c>
      <c r="C189" s="116">
        <v>0</v>
      </c>
      <c r="D189" s="62">
        <v>0</v>
      </c>
      <c r="E189" s="62">
        <v>0</v>
      </c>
      <c r="F189" s="106">
        <v>0</v>
      </c>
      <c r="G189" s="106">
        <v>0</v>
      </c>
      <c r="H189" s="62">
        <v>0</v>
      </c>
      <c r="I189" s="62">
        <v>0</v>
      </c>
      <c r="J189" s="110">
        <v>0</v>
      </c>
      <c r="K189" s="110">
        <v>0</v>
      </c>
      <c r="L189" s="62">
        <v>0</v>
      </c>
      <c r="M189" s="106">
        <v>0</v>
      </c>
      <c r="N189" s="106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2">
        <v>0</v>
      </c>
      <c r="W189" s="62">
        <v>0</v>
      </c>
      <c r="X189" s="62">
        <v>0</v>
      </c>
      <c r="Y189" s="62">
        <v>0</v>
      </c>
      <c r="Z189" s="62">
        <v>0</v>
      </c>
      <c r="AA189" s="332">
        <v>0</v>
      </c>
    </row>
    <row r="190" spans="1:68" x14ac:dyDescent="0.3">
      <c r="A190" s="92">
        <v>42239</v>
      </c>
      <c r="B190" s="93" t="s">
        <v>123</v>
      </c>
      <c r="C190" s="116">
        <v>0</v>
      </c>
      <c r="D190" s="90">
        <v>0</v>
      </c>
      <c r="E190" s="90">
        <v>0</v>
      </c>
      <c r="F190" s="90">
        <v>0</v>
      </c>
      <c r="G190" s="90">
        <v>0</v>
      </c>
      <c r="H190" s="90">
        <v>0</v>
      </c>
      <c r="I190" s="90">
        <v>0</v>
      </c>
      <c r="J190" s="110">
        <v>0</v>
      </c>
      <c r="K190" s="110">
        <v>0</v>
      </c>
      <c r="L190" s="90">
        <v>0</v>
      </c>
      <c r="M190" s="90">
        <v>0</v>
      </c>
      <c r="N190" s="90">
        <v>0</v>
      </c>
      <c r="O190" s="90">
        <v>0</v>
      </c>
      <c r="P190" s="90">
        <v>0</v>
      </c>
      <c r="Q190" s="90">
        <v>0</v>
      </c>
      <c r="R190" s="90">
        <v>0</v>
      </c>
      <c r="S190" s="90">
        <v>0</v>
      </c>
      <c r="T190" s="90">
        <v>0</v>
      </c>
      <c r="U190" s="90">
        <v>0</v>
      </c>
      <c r="V190" s="90">
        <v>0</v>
      </c>
      <c r="W190" s="90">
        <v>0</v>
      </c>
      <c r="X190" s="90">
        <v>0</v>
      </c>
      <c r="Y190" s="90">
        <v>0</v>
      </c>
      <c r="Z190" s="90">
        <v>0</v>
      </c>
      <c r="AA190" s="335">
        <v>0</v>
      </c>
    </row>
    <row r="191" spans="1:68" s="35" customFormat="1" x14ac:dyDescent="0.3">
      <c r="A191" s="84">
        <v>4226</v>
      </c>
      <c r="B191" s="46" t="s">
        <v>49</v>
      </c>
      <c r="C191" s="115">
        <v>4526.28</v>
      </c>
      <c r="D191" s="60">
        <v>0</v>
      </c>
      <c r="E191" s="60">
        <v>0</v>
      </c>
      <c r="F191" s="105">
        <v>0</v>
      </c>
      <c r="G191" s="105">
        <v>0</v>
      </c>
      <c r="H191" s="60">
        <v>0</v>
      </c>
      <c r="I191" s="60">
        <v>0</v>
      </c>
      <c r="J191" s="109">
        <f>J192</f>
        <v>0</v>
      </c>
      <c r="K191" s="109">
        <f>K192</f>
        <v>3000</v>
      </c>
      <c r="L191" s="60">
        <v>0</v>
      </c>
      <c r="M191" s="105">
        <v>0</v>
      </c>
      <c r="N191" s="105">
        <v>0</v>
      </c>
      <c r="O191" s="60">
        <v>0</v>
      </c>
      <c r="P191" s="60">
        <v>0</v>
      </c>
      <c r="Q191" s="60">
        <v>0</v>
      </c>
      <c r="R191" s="60">
        <v>0</v>
      </c>
      <c r="S191" s="60">
        <v>0</v>
      </c>
      <c r="T191" s="60">
        <v>0</v>
      </c>
      <c r="U191" s="60">
        <f>U192</f>
        <v>2000</v>
      </c>
      <c r="V191" s="60">
        <f>V192</f>
        <v>-473.72</v>
      </c>
      <c r="W191" s="60">
        <v>0</v>
      </c>
      <c r="X191" s="60">
        <v>0</v>
      </c>
      <c r="Y191" s="60">
        <v>0</v>
      </c>
      <c r="Z191" s="60">
        <v>0</v>
      </c>
      <c r="AA191" s="330">
        <v>0</v>
      </c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</row>
    <row r="192" spans="1:68" x14ac:dyDescent="0.3">
      <c r="A192" s="92">
        <v>42262</v>
      </c>
      <c r="B192" s="93" t="s">
        <v>124</v>
      </c>
      <c r="C192" s="116">
        <v>4526.28</v>
      </c>
      <c r="D192" s="90">
        <v>0</v>
      </c>
      <c r="E192" s="90">
        <v>0</v>
      </c>
      <c r="F192" s="90">
        <v>0</v>
      </c>
      <c r="G192" s="90">
        <v>0</v>
      </c>
      <c r="H192" s="90">
        <v>0</v>
      </c>
      <c r="I192" s="90">
        <v>0</v>
      </c>
      <c r="J192" s="110">
        <v>0</v>
      </c>
      <c r="K192" s="110">
        <v>3000</v>
      </c>
      <c r="L192" s="90">
        <v>0</v>
      </c>
      <c r="M192" s="90">
        <v>0</v>
      </c>
      <c r="N192" s="90">
        <v>0</v>
      </c>
      <c r="O192" s="90">
        <v>0</v>
      </c>
      <c r="P192" s="90">
        <v>0</v>
      </c>
      <c r="Q192" s="90">
        <v>0</v>
      </c>
      <c r="R192" s="90">
        <v>0</v>
      </c>
      <c r="S192" s="90">
        <v>0</v>
      </c>
      <c r="T192" s="90">
        <v>0</v>
      </c>
      <c r="U192" s="90">
        <v>2000</v>
      </c>
      <c r="V192" s="90">
        <v>-473.72</v>
      </c>
      <c r="W192" s="90">
        <v>0</v>
      </c>
      <c r="X192" s="90">
        <v>0</v>
      </c>
      <c r="Y192" s="90">
        <v>0</v>
      </c>
      <c r="Z192" s="90">
        <v>0</v>
      </c>
      <c r="AA192" s="335">
        <v>0</v>
      </c>
    </row>
    <row r="193" spans="1:68" s="35" customFormat="1" x14ac:dyDescent="0.3">
      <c r="A193" s="84">
        <v>4227</v>
      </c>
      <c r="B193" s="46" t="s">
        <v>50</v>
      </c>
      <c r="C193" s="115">
        <v>1000</v>
      </c>
      <c r="D193" s="60">
        <v>0</v>
      </c>
      <c r="E193" s="60">
        <v>0</v>
      </c>
      <c r="F193" s="105">
        <v>0</v>
      </c>
      <c r="G193" s="105">
        <v>0</v>
      </c>
      <c r="H193" s="60">
        <v>0</v>
      </c>
      <c r="I193" s="60">
        <v>0</v>
      </c>
      <c r="J193" s="109">
        <f>J194</f>
        <v>0</v>
      </c>
      <c r="K193" s="109">
        <f>K194</f>
        <v>1000</v>
      </c>
      <c r="L193" s="60">
        <v>0</v>
      </c>
      <c r="M193" s="105">
        <v>0</v>
      </c>
      <c r="N193" s="105">
        <v>0</v>
      </c>
      <c r="O193" s="60">
        <v>0</v>
      </c>
      <c r="P193" s="60">
        <v>0</v>
      </c>
      <c r="Q193" s="60">
        <v>0</v>
      </c>
      <c r="R193" s="60">
        <v>0</v>
      </c>
      <c r="S193" s="60">
        <v>0</v>
      </c>
      <c r="T193" s="60">
        <v>0</v>
      </c>
      <c r="U193" s="60">
        <v>0</v>
      </c>
      <c r="V193" s="60">
        <v>0</v>
      </c>
      <c r="W193" s="60">
        <v>0</v>
      </c>
      <c r="X193" s="60">
        <v>0</v>
      </c>
      <c r="Y193" s="60">
        <v>0</v>
      </c>
      <c r="Z193" s="60">
        <v>0</v>
      </c>
      <c r="AA193" s="330">
        <v>0</v>
      </c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</row>
    <row r="194" spans="1:68" s="35" customFormat="1" ht="19.5" thickBot="1" x14ac:dyDescent="0.35">
      <c r="A194" s="87">
        <v>42273</v>
      </c>
      <c r="B194" s="213" t="s">
        <v>155</v>
      </c>
      <c r="C194" s="114">
        <v>1000</v>
      </c>
      <c r="D194" s="61">
        <v>0</v>
      </c>
      <c r="E194" s="61">
        <v>0</v>
      </c>
      <c r="F194" s="104">
        <v>0</v>
      </c>
      <c r="G194" s="104">
        <v>0</v>
      </c>
      <c r="H194" s="61">
        <v>0</v>
      </c>
      <c r="I194" s="61">
        <v>0</v>
      </c>
      <c r="J194" s="171">
        <v>0</v>
      </c>
      <c r="K194" s="171">
        <v>1000</v>
      </c>
      <c r="L194" s="61">
        <v>0</v>
      </c>
      <c r="M194" s="104">
        <v>0</v>
      </c>
      <c r="N194" s="104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333">
        <v>0</v>
      </c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</row>
    <row r="195" spans="1:68" s="31" customFormat="1" ht="19.5" thickBot="1" x14ac:dyDescent="0.35">
      <c r="A195" s="65">
        <v>424</v>
      </c>
      <c r="B195" s="212" t="s">
        <v>22</v>
      </c>
      <c r="C195" s="168">
        <v>900</v>
      </c>
      <c r="D195" s="67">
        <v>0</v>
      </c>
      <c r="E195" s="67">
        <v>0</v>
      </c>
      <c r="F195" s="108">
        <v>0</v>
      </c>
      <c r="G195" s="108">
        <v>0</v>
      </c>
      <c r="H195" s="67">
        <v>0</v>
      </c>
      <c r="I195" s="67">
        <v>0</v>
      </c>
      <c r="J195" s="169">
        <f>J196</f>
        <v>0</v>
      </c>
      <c r="K195" s="169">
        <v>0</v>
      </c>
      <c r="L195" s="67">
        <v>0</v>
      </c>
      <c r="M195" s="108">
        <f>M196</f>
        <v>700</v>
      </c>
      <c r="N195" s="108">
        <f>N196</f>
        <v>200</v>
      </c>
      <c r="O195" s="67">
        <v>0</v>
      </c>
      <c r="P195" s="67">
        <v>0</v>
      </c>
      <c r="Q195" s="67">
        <v>0</v>
      </c>
      <c r="R195" s="67">
        <v>0</v>
      </c>
      <c r="S195" s="67">
        <v>0</v>
      </c>
      <c r="T195" s="67">
        <v>0</v>
      </c>
      <c r="U195" s="67">
        <v>0</v>
      </c>
      <c r="V195" s="67">
        <v>0</v>
      </c>
      <c r="W195" s="67">
        <v>0</v>
      </c>
      <c r="X195" s="67">
        <v>0</v>
      </c>
      <c r="Y195" s="67">
        <v>0</v>
      </c>
      <c r="Z195" s="67">
        <v>0</v>
      </c>
      <c r="AA195" s="319">
        <v>0</v>
      </c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</row>
    <row r="196" spans="1:68" s="43" customFormat="1" x14ac:dyDescent="0.3">
      <c r="A196" s="195">
        <v>4241</v>
      </c>
      <c r="B196" s="211" t="s">
        <v>51</v>
      </c>
      <c r="C196" s="197">
        <v>900</v>
      </c>
      <c r="D196" s="215">
        <v>0</v>
      </c>
      <c r="E196" s="215">
        <v>0</v>
      </c>
      <c r="F196" s="214">
        <v>0</v>
      </c>
      <c r="G196" s="214">
        <v>0</v>
      </c>
      <c r="H196" s="215">
        <v>0</v>
      </c>
      <c r="I196" s="215">
        <v>0</v>
      </c>
      <c r="J196" s="201">
        <f>J197</f>
        <v>0</v>
      </c>
      <c r="K196" s="201">
        <v>0</v>
      </c>
      <c r="L196" s="215">
        <v>0</v>
      </c>
      <c r="M196" s="214">
        <f>M197</f>
        <v>700</v>
      </c>
      <c r="N196" s="214">
        <f>N197</f>
        <v>200</v>
      </c>
      <c r="O196" s="215">
        <v>0</v>
      </c>
      <c r="P196" s="215">
        <v>0</v>
      </c>
      <c r="Q196" s="215">
        <v>0</v>
      </c>
      <c r="R196" s="215">
        <v>0</v>
      </c>
      <c r="S196" s="215">
        <v>0</v>
      </c>
      <c r="T196" s="215">
        <v>0</v>
      </c>
      <c r="U196" s="215">
        <v>0</v>
      </c>
      <c r="V196" s="215">
        <v>0</v>
      </c>
      <c r="W196" s="215">
        <v>0</v>
      </c>
      <c r="X196" s="215">
        <v>0</v>
      </c>
      <c r="Y196" s="215">
        <v>0</v>
      </c>
      <c r="Z196" s="215">
        <v>0</v>
      </c>
      <c r="AA196" s="340">
        <v>0</v>
      </c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</row>
    <row r="197" spans="1:68" s="32" customFormat="1" x14ac:dyDescent="0.3">
      <c r="A197" s="86">
        <v>42411</v>
      </c>
      <c r="B197" s="47" t="s">
        <v>51</v>
      </c>
      <c r="C197" s="117">
        <v>900</v>
      </c>
      <c r="D197" s="62">
        <v>0</v>
      </c>
      <c r="E197" s="62">
        <v>0</v>
      </c>
      <c r="F197" s="106">
        <v>0</v>
      </c>
      <c r="G197" s="106">
        <v>0</v>
      </c>
      <c r="H197" s="62">
        <v>0</v>
      </c>
      <c r="I197" s="62">
        <v>0</v>
      </c>
      <c r="J197" s="110">
        <v>0</v>
      </c>
      <c r="K197" s="110">
        <v>0</v>
      </c>
      <c r="L197" s="62">
        <v>0</v>
      </c>
      <c r="M197" s="106">
        <v>700</v>
      </c>
      <c r="N197" s="106">
        <v>200</v>
      </c>
      <c r="O197" s="62">
        <v>0</v>
      </c>
      <c r="P197" s="62">
        <v>0</v>
      </c>
      <c r="Q197" s="62">
        <v>0</v>
      </c>
      <c r="R197" s="62">
        <v>0</v>
      </c>
      <c r="S197" s="62">
        <v>0</v>
      </c>
      <c r="T197" s="62">
        <v>0</v>
      </c>
      <c r="U197" s="62">
        <v>0</v>
      </c>
      <c r="V197" s="62">
        <v>0</v>
      </c>
      <c r="W197" s="62">
        <v>0</v>
      </c>
      <c r="X197" s="62">
        <v>0</v>
      </c>
      <c r="Y197" s="62">
        <v>0</v>
      </c>
      <c r="Z197" s="62">
        <v>0</v>
      </c>
      <c r="AA197" s="332">
        <v>0</v>
      </c>
    </row>
    <row r="198" spans="1:68" s="35" customFormat="1" x14ac:dyDescent="0.3">
      <c r="A198" s="84">
        <v>4242</v>
      </c>
      <c r="B198" s="46" t="s">
        <v>66</v>
      </c>
      <c r="C198" s="115">
        <v>0</v>
      </c>
      <c r="D198" s="60">
        <v>0</v>
      </c>
      <c r="E198" s="60">
        <v>0</v>
      </c>
      <c r="F198" s="105">
        <v>0</v>
      </c>
      <c r="G198" s="105">
        <v>0</v>
      </c>
      <c r="H198" s="60">
        <v>0</v>
      </c>
      <c r="I198" s="60">
        <v>0</v>
      </c>
      <c r="J198" s="109">
        <v>0</v>
      </c>
      <c r="K198" s="109">
        <v>0</v>
      </c>
      <c r="L198" s="60">
        <v>0</v>
      </c>
      <c r="M198" s="105">
        <v>0</v>
      </c>
      <c r="N198" s="105">
        <v>0</v>
      </c>
      <c r="O198" s="60">
        <v>0</v>
      </c>
      <c r="P198" s="60">
        <v>0</v>
      </c>
      <c r="Q198" s="60">
        <v>0</v>
      </c>
      <c r="R198" s="60">
        <v>0</v>
      </c>
      <c r="S198" s="60">
        <v>0</v>
      </c>
      <c r="T198" s="60">
        <v>0</v>
      </c>
      <c r="U198" s="60">
        <v>0</v>
      </c>
      <c r="V198" s="60">
        <v>0</v>
      </c>
      <c r="W198" s="60">
        <v>0</v>
      </c>
      <c r="X198" s="60">
        <v>0</v>
      </c>
      <c r="Y198" s="60">
        <v>0</v>
      </c>
      <c r="Z198" s="60">
        <v>0</v>
      </c>
      <c r="AA198" s="330">
        <v>0</v>
      </c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</row>
    <row r="199" spans="1:68" ht="19.5" thickBot="1" x14ac:dyDescent="0.35">
      <c r="A199" s="83">
        <v>42421</v>
      </c>
      <c r="B199" s="216" t="s">
        <v>125</v>
      </c>
      <c r="C199" s="114">
        <v>0</v>
      </c>
      <c r="D199" s="64">
        <v>0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112">
        <v>0</v>
      </c>
      <c r="K199" s="112">
        <v>0</v>
      </c>
      <c r="L199" s="64">
        <v>0</v>
      </c>
      <c r="M199" s="64">
        <v>0</v>
      </c>
      <c r="N199" s="64">
        <v>0</v>
      </c>
      <c r="O199" s="64">
        <v>0</v>
      </c>
      <c r="P199" s="64">
        <v>0</v>
      </c>
      <c r="Q199" s="64">
        <v>0</v>
      </c>
      <c r="R199" s="64">
        <v>0</v>
      </c>
      <c r="S199" s="64">
        <v>0</v>
      </c>
      <c r="T199" s="64">
        <v>0</v>
      </c>
      <c r="U199" s="64">
        <v>0</v>
      </c>
      <c r="V199" s="64">
        <v>0</v>
      </c>
      <c r="W199" s="64">
        <v>0</v>
      </c>
      <c r="X199" s="64">
        <v>0</v>
      </c>
      <c r="Y199" s="64">
        <v>0</v>
      </c>
      <c r="Z199" s="64">
        <v>0</v>
      </c>
      <c r="AA199" s="322">
        <v>0</v>
      </c>
    </row>
    <row r="200" spans="1:68" s="31" customFormat="1" ht="19.5" thickBot="1" x14ac:dyDescent="0.35">
      <c r="A200" s="65">
        <v>426</v>
      </c>
      <c r="B200" s="212" t="s">
        <v>27</v>
      </c>
      <c r="C200" s="168">
        <v>0</v>
      </c>
      <c r="D200" s="67">
        <v>0</v>
      </c>
      <c r="E200" s="67">
        <v>0</v>
      </c>
      <c r="F200" s="108">
        <v>0</v>
      </c>
      <c r="G200" s="108">
        <v>0</v>
      </c>
      <c r="H200" s="67">
        <v>0</v>
      </c>
      <c r="I200" s="67">
        <v>0</v>
      </c>
      <c r="J200" s="169">
        <v>0</v>
      </c>
      <c r="K200" s="169">
        <v>0</v>
      </c>
      <c r="L200" s="67">
        <v>0</v>
      </c>
      <c r="M200" s="108">
        <v>0</v>
      </c>
      <c r="N200" s="108">
        <v>0</v>
      </c>
      <c r="O200" s="67">
        <v>0</v>
      </c>
      <c r="P200" s="67">
        <v>0</v>
      </c>
      <c r="Q200" s="67">
        <v>0</v>
      </c>
      <c r="R200" s="67">
        <v>0</v>
      </c>
      <c r="S200" s="67">
        <v>0</v>
      </c>
      <c r="T200" s="67">
        <v>0</v>
      </c>
      <c r="U200" s="67">
        <v>0</v>
      </c>
      <c r="V200" s="67">
        <v>0</v>
      </c>
      <c r="W200" s="67">
        <v>0</v>
      </c>
      <c r="X200" s="67">
        <v>0</v>
      </c>
      <c r="Y200" s="67">
        <v>0</v>
      </c>
      <c r="Z200" s="67">
        <v>0</v>
      </c>
      <c r="AA200" s="319">
        <v>0</v>
      </c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</row>
    <row r="201" spans="1:68" s="35" customFormat="1" x14ac:dyDescent="0.3">
      <c r="A201" s="195">
        <v>4262</v>
      </c>
      <c r="B201" s="211" t="s">
        <v>27</v>
      </c>
      <c r="C201" s="197">
        <v>0</v>
      </c>
      <c r="D201" s="206">
        <v>0</v>
      </c>
      <c r="E201" s="206">
        <v>0</v>
      </c>
      <c r="F201" s="205">
        <v>0</v>
      </c>
      <c r="G201" s="205">
        <v>0</v>
      </c>
      <c r="H201" s="206">
        <v>0</v>
      </c>
      <c r="I201" s="206">
        <v>0</v>
      </c>
      <c r="J201" s="201">
        <v>0</v>
      </c>
      <c r="K201" s="201">
        <v>0</v>
      </c>
      <c r="L201" s="206">
        <v>0</v>
      </c>
      <c r="M201" s="205">
        <v>0</v>
      </c>
      <c r="N201" s="205">
        <v>0</v>
      </c>
      <c r="O201" s="206">
        <v>0</v>
      </c>
      <c r="P201" s="206">
        <v>0</v>
      </c>
      <c r="Q201" s="206">
        <v>0</v>
      </c>
      <c r="R201" s="206">
        <v>0</v>
      </c>
      <c r="S201" s="206">
        <v>0</v>
      </c>
      <c r="T201" s="206">
        <v>0</v>
      </c>
      <c r="U201" s="206">
        <v>0</v>
      </c>
      <c r="V201" s="206">
        <v>0</v>
      </c>
      <c r="W201" s="206">
        <v>0</v>
      </c>
      <c r="X201" s="206">
        <v>0</v>
      </c>
      <c r="Y201" s="206">
        <v>0</v>
      </c>
      <c r="Z201" s="206">
        <v>0</v>
      </c>
      <c r="AA201" s="331">
        <v>0</v>
      </c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</row>
    <row r="202" spans="1:68" ht="19.5" thickBot="1" x14ac:dyDescent="0.35">
      <c r="A202" s="83">
        <v>42621</v>
      </c>
      <c r="B202" s="216" t="s">
        <v>27</v>
      </c>
      <c r="C202" s="114">
        <v>0</v>
      </c>
      <c r="D202" s="64">
        <v>0</v>
      </c>
      <c r="E202" s="64">
        <v>0</v>
      </c>
      <c r="F202" s="64">
        <v>0</v>
      </c>
      <c r="G202" s="64">
        <v>0</v>
      </c>
      <c r="H202" s="64">
        <v>0</v>
      </c>
      <c r="I202" s="64">
        <v>0</v>
      </c>
      <c r="J202" s="112">
        <v>0</v>
      </c>
      <c r="K202" s="112">
        <v>0</v>
      </c>
      <c r="L202" s="64">
        <v>0</v>
      </c>
      <c r="M202" s="64">
        <v>0</v>
      </c>
      <c r="N202" s="64">
        <v>0</v>
      </c>
      <c r="O202" s="64">
        <v>0</v>
      </c>
      <c r="P202" s="64">
        <v>0</v>
      </c>
      <c r="Q202" s="64">
        <v>0</v>
      </c>
      <c r="R202" s="64">
        <v>0</v>
      </c>
      <c r="S202" s="64">
        <v>0</v>
      </c>
      <c r="T202" s="64">
        <v>0</v>
      </c>
      <c r="U202" s="64">
        <v>0</v>
      </c>
      <c r="V202" s="64">
        <v>0</v>
      </c>
      <c r="W202" s="64">
        <v>0</v>
      </c>
      <c r="X202" s="64">
        <v>0</v>
      </c>
      <c r="Y202" s="64">
        <v>0</v>
      </c>
      <c r="Z202" s="64">
        <v>0</v>
      </c>
      <c r="AA202" s="322">
        <v>0</v>
      </c>
    </row>
    <row r="203" spans="1:68" ht="19.5" thickBot="1" x14ac:dyDescent="0.35">
      <c r="A203" s="217"/>
      <c r="B203" s="218" t="s">
        <v>24</v>
      </c>
      <c r="C203" s="168">
        <v>1780370.88</v>
      </c>
      <c r="D203" s="193">
        <f>D22</f>
        <v>90000</v>
      </c>
      <c r="E203" s="108">
        <v>0</v>
      </c>
      <c r="F203" s="108">
        <f>F22</f>
        <v>143270</v>
      </c>
      <c r="G203" s="108">
        <f>G22</f>
        <v>-18880</v>
      </c>
      <c r="H203" s="67">
        <f>H22</f>
        <v>2000</v>
      </c>
      <c r="I203" s="67">
        <v>0</v>
      </c>
      <c r="J203" s="169">
        <f>J22+J172</f>
        <v>116720</v>
      </c>
      <c r="K203" s="169">
        <f>K172+K22</f>
        <v>8584.9200000000019</v>
      </c>
      <c r="L203" s="67">
        <v>0</v>
      </c>
      <c r="M203" s="108">
        <f>M172+M22</f>
        <v>1428200</v>
      </c>
      <c r="N203" s="108">
        <f>N22+N172</f>
        <v>-458.31999999999971</v>
      </c>
      <c r="O203" s="108">
        <f>O22</f>
        <v>1348</v>
      </c>
      <c r="P203" s="67">
        <v>0</v>
      </c>
      <c r="Q203" s="67">
        <f>Q22</f>
        <v>20</v>
      </c>
      <c r="R203" s="67">
        <v>0</v>
      </c>
      <c r="S203" s="67">
        <f>S22</f>
        <v>2000</v>
      </c>
      <c r="T203" s="67">
        <f>T22</f>
        <v>-2000</v>
      </c>
      <c r="U203" s="67">
        <f>U172</f>
        <v>2000</v>
      </c>
      <c r="V203" s="67">
        <f>V172</f>
        <v>-473.72</v>
      </c>
      <c r="W203" s="67">
        <v>0</v>
      </c>
      <c r="X203" s="67">
        <f>X22</f>
        <v>7642</v>
      </c>
      <c r="Y203" s="67">
        <v>0</v>
      </c>
      <c r="Z203" s="67">
        <f>Z22</f>
        <v>398</v>
      </c>
      <c r="AA203" s="319">
        <v>0</v>
      </c>
    </row>
    <row r="204" spans="1:68" s="30" customFormat="1" ht="14.25" customHeight="1" thickBot="1" x14ac:dyDescent="0.35">
      <c r="A204" s="48"/>
      <c r="B204" s="49"/>
      <c r="C204" s="23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spans="1:68" s="30" customFormat="1" ht="14.25" customHeight="1" x14ac:dyDescent="0.3">
      <c r="A205" s="348" t="s">
        <v>196</v>
      </c>
      <c r="B205" s="349"/>
      <c r="C205" s="349"/>
      <c r="D205" s="349"/>
      <c r="E205" s="349"/>
      <c r="F205" s="349"/>
      <c r="G205" s="349"/>
      <c r="H205" s="349"/>
      <c r="I205" s="350"/>
      <c r="J205" s="342">
        <v>-12000</v>
      </c>
      <c r="K205" s="345">
        <v>-3892.15</v>
      </c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spans="1:68" s="30" customFormat="1" ht="14.25" customHeight="1" x14ac:dyDescent="0.3">
      <c r="A206" s="351"/>
      <c r="B206" s="352"/>
      <c r="C206" s="352"/>
      <c r="D206" s="352"/>
      <c r="E206" s="352"/>
      <c r="F206" s="352"/>
      <c r="G206" s="352"/>
      <c r="H206" s="352"/>
      <c r="I206" s="353"/>
      <c r="J206" s="343"/>
      <c r="K206" s="346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spans="1:68" s="30" customFormat="1" ht="14.25" customHeight="1" thickBot="1" x14ac:dyDescent="0.35">
      <c r="A207" s="354"/>
      <c r="B207" s="355"/>
      <c r="C207" s="355"/>
      <c r="D207" s="355"/>
      <c r="E207" s="355"/>
      <c r="F207" s="355"/>
      <c r="G207" s="355"/>
      <c r="H207" s="355"/>
      <c r="I207" s="356"/>
      <c r="J207" s="344"/>
      <c r="K207" s="347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9" spans="1:4" ht="20.25" x14ac:dyDescent="0.3">
      <c r="A209" s="139" t="s">
        <v>242</v>
      </c>
      <c r="B209" s="139"/>
      <c r="C209" s="139"/>
      <c r="D209" s="316"/>
    </row>
    <row r="210" spans="1:4" ht="20.25" x14ac:dyDescent="0.3">
      <c r="A210" s="139"/>
      <c r="B210" s="139"/>
      <c r="C210" s="139"/>
      <c r="D210" s="316"/>
    </row>
    <row r="211" spans="1:4" ht="20.25" x14ac:dyDescent="0.3">
      <c r="A211" s="139"/>
      <c r="B211" s="139"/>
      <c r="C211" s="139"/>
      <c r="D211" s="316"/>
    </row>
    <row r="212" spans="1:4" ht="20.25" x14ac:dyDescent="0.3">
      <c r="A212" s="139" t="s">
        <v>243</v>
      </c>
      <c r="B212" s="139"/>
      <c r="C212" s="139"/>
      <c r="D212" s="316"/>
    </row>
    <row r="213" spans="1:4" ht="20.25" x14ac:dyDescent="0.3">
      <c r="A213" s="139"/>
      <c r="B213" s="139"/>
      <c r="C213" s="139"/>
      <c r="D213" s="316"/>
    </row>
    <row r="214" spans="1:4" ht="20.25" x14ac:dyDescent="0.3">
      <c r="A214" s="139" t="s">
        <v>255</v>
      </c>
      <c r="B214" s="139"/>
      <c r="C214" s="139"/>
      <c r="D214" s="316"/>
    </row>
    <row r="215" spans="1:4" ht="20.25" x14ac:dyDescent="0.3">
      <c r="A215" s="139"/>
      <c r="B215" s="139"/>
      <c r="C215" s="139"/>
      <c r="D215" s="316"/>
    </row>
    <row r="216" spans="1:4" ht="26.25" x14ac:dyDescent="0.4">
      <c r="A216" s="140" t="s">
        <v>254</v>
      </c>
      <c r="B216" s="315"/>
      <c r="C216" s="315"/>
      <c r="D216" s="294"/>
    </row>
    <row r="217" spans="1:4" ht="26.25" x14ac:dyDescent="0.4">
      <c r="A217" s="140" t="s">
        <v>250</v>
      </c>
      <c r="B217" s="296"/>
      <c r="C217" s="295"/>
      <c r="D217" s="294"/>
    </row>
  </sheetData>
  <mergeCells count="12">
    <mergeCell ref="U12:AA12"/>
    <mergeCell ref="J205:J207"/>
    <mergeCell ref="K205:K207"/>
    <mergeCell ref="A205:I207"/>
    <mergeCell ref="A1:C1"/>
    <mergeCell ref="U7:AA7"/>
    <mergeCell ref="U8:AA8"/>
    <mergeCell ref="U11:AA11"/>
    <mergeCell ref="B3:J3"/>
    <mergeCell ref="U9:AA9"/>
    <mergeCell ref="A6:D6"/>
    <mergeCell ref="A2:AA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tabSelected="1" topLeftCell="A7" workbookViewId="0">
      <selection activeCell="L11" sqref="L11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64" t="s">
        <v>256</v>
      </c>
      <c r="B2" s="364"/>
      <c r="C2" s="364"/>
      <c r="D2" s="364"/>
    </row>
    <row r="3" spans="1:5" ht="21" x14ac:dyDescent="0.35">
      <c r="A3" s="364"/>
      <c r="B3" s="364"/>
      <c r="C3" s="364"/>
      <c r="D3" s="364"/>
    </row>
    <row r="4" spans="1:5" ht="20.25" x14ac:dyDescent="0.3">
      <c r="A4" s="365"/>
      <c r="B4" s="365"/>
      <c r="C4" s="365"/>
      <c r="D4" s="365"/>
      <c r="E4" s="119"/>
    </row>
    <row r="5" spans="1:5" ht="20.25" x14ac:dyDescent="0.3">
      <c r="A5" s="365" t="s">
        <v>174</v>
      </c>
      <c r="B5" s="365"/>
      <c r="C5" s="365"/>
      <c r="D5" s="365"/>
    </row>
    <row r="6" spans="1:5" ht="21" thickBot="1" x14ac:dyDescent="0.35">
      <c r="A6" s="120"/>
      <c r="B6" s="166" t="s">
        <v>197</v>
      </c>
      <c r="C6" s="166" t="s">
        <v>197</v>
      </c>
      <c r="D6" s="166" t="s">
        <v>197</v>
      </c>
    </row>
    <row r="7" spans="1:5" ht="41.25" thickBot="1" x14ac:dyDescent="0.35">
      <c r="A7" s="150"/>
      <c r="B7" s="151" t="s">
        <v>194</v>
      </c>
      <c r="C7" s="151" t="s">
        <v>186</v>
      </c>
      <c r="D7" s="152" t="s">
        <v>195</v>
      </c>
    </row>
    <row r="8" spans="1:5" ht="20.25" x14ac:dyDescent="0.3">
      <c r="A8" s="153" t="s">
        <v>175</v>
      </c>
      <c r="B8" s="154">
        <f>B9</f>
        <v>1764478.73</v>
      </c>
      <c r="C8" s="154">
        <f>C9</f>
        <v>1777545</v>
      </c>
      <c r="D8" s="155">
        <f>D9</f>
        <v>1771190</v>
      </c>
    </row>
    <row r="9" spans="1:5" ht="20.25" x14ac:dyDescent="0.3">
      <c r="A9" s="156" t="s">
        <v>176</v>
      </c>
      <c r="B9" s="121">
        <v>1764478.73</v>
      </c>
      <c r="C9" s="121">
        <v>1777545</v>
      </c>
      <c r="D9" s="157">
        <v>1771190</v>
      </c>
    </row>
    <row r="10" spans="1:5" ht="20.25" x14ac:dyDescent="0.3">
      <c r="A10" s="156" t="s">
        <v>177</v>
      </c>
      <c r="B10" s="122"/>
      <c r="C10" s="122"/>
      <c r="D10" s="123"/>
    </row>
    <row r="11" spans="1:5" ht="20.25" x14ac:dyDescent="0.3">
      <c r="A11" s="158" t="s">
        <v>178</v>
      </c>
      <c r="B11" s="121">
        <f>B12+B13</f>
        <v>1780370.88</v>
      </c>
      <c r="C11" s="121">
        <f>C12+C13</f>
        <v>1789545</v>
      </c>
      <c r="D11" s="157">
        <f>D12+D13</f>
        <v>1783190</v>
      </c>
    </row>
    <row r="12" spans="1:5" ht="20.25" x14ac:dyDescent="0.3">
      <c r="A12" s="156" t="s">
        <v>179</v>
      </c>
      <c r="B12" s="122">
        <v>1766262.92</v>
      </c>
      <c r="C12" s="122">
        <v>1786145</v>
      </c>
      <c r="D12" s="123">
        <v>1779790</v>
      </c>
    </row>
    <row r="13" spans="1:5" ht="20.25" x14ac:dyDescent="0.3">
      <c r="A13" s="156" t="s">
        <v>180</v>
      </c>
      <c r="B13" s="122">
        <v>14107.96</v>
      </c>
      <c r="C13" s="122">
        <v>3400</v>
      </c>
      <c r="D13" s="123">
        <v>3400</v>
      </c>
    </row>
    <row r="14" spans="1:5" ht="21" thickBot="1" x14ac:dyDescent="0.35">
      <c r="A14" s="159" t="s">
        <v>181</v>
      </c>
      <c r="B14" s="160">
        <f>B8-B11</f>
        <v>-15892.149999999907</v>
      </c>
      <c r="C14" s="160">
        <f>C8-C11</f>
        <v>-12000</v>
      </c>
      <c r="D14" s="161">
        <f>D8-D11</f>
        <v>-12000</v>
      </c>
    </row>
    <row r="15" spans="1:5" ht="40.5" x14ac:dyDescent="0.3">
      <c r="A15" s="266" t="s">
        <v>205</v>
      </c>
      <c r="B15" s="263">
        <v>15892.15</v>
      </c>
      <c r="C15" s="263"/>
      <c r="D15" s="264"/>
    </row>
    <row r="16" spans="1:5" ht="41.25" thickBot="1" x14ac:dyDescent="0.35">
      <c r="A16" s="267" t="s">
        <v>204</v>
      </c>
      <c r="B16" s="224">
        <v>15892.15</v>
      </c>
      <c r="C16" s="224">
        <v>12000</v>
      </c>
      <c r="D16" s="225">
        <v>12000</v>
      </c>
    </row>
    <row r="17" spans="1:4" ht="41.25" thickBot="1" x14ac:dyDescent="0.35">
      <c r="A17" s="259"/>
      <c r="B17" s="260" t="s">
        <v>194</v>
      </c>
      <c r="C17" s="261" t="s">
        <v>186</v>
      </c>
      <c r="D17" s="262" t="s">
        <v>195</v>
      </c>
    </row>
    <row r="18" spans="1:4" ht="21.75" thickTop="1" thickBot="1" x14ac:dyDescent="0.35">
      <c r="A18" s="124" t="s">
        <v>182</v>
      </c>
      <c r="B18" s="125"/>
      <c r="C18" s="125">
        <v>0</v>
      </c>
      <c r="D18" s="126">
        <v>0</v>
      </c>
    </row>
    <row r="19" spans="1:4" ht="21.75" thickTop="1" thickBot="1" x14ac:dyDescent="0.35">
      <c r="A19" s="127" t="s">
        <v>183</v>
      </c>
      <c r="B19" s="128"/>
      <c r="C19" s="128">
        <v>0</v>
      </c>
      <c r="D19" s="129">
        <v>0</v>
      </c>
    </row>
    <row r="20" spans="1:4" ht="21.75" thickTop="1" thickBot="1" x14ac:dyDescent="0.35">
      <c r="A20" s="130" t="s">
        <v>184</v>
      </c>
      <c r="B20" s="131"/>
      <c r="C20" s="131">
        <v>0</v>
      </c>
      <c r="D20" s="132">
        <v>0</v>
      </c>
    </row>
    <row r="21" spans="1:4" ht="21" thickBot="1" x14ac:dyDescent="0.35">
      <c r="A21" s="164"/>
      <c r="B21" s="133"/>
      <c r="C21" s="133"/>
      <c r="D21" s="165"/>
    </row>
    <row r="22" spans="1:4" ht="21" thickBot="1" x14ac:dyDescent="0.35">
      <c r="A22" s="134" t="s">
        <v>185</v>
      </c>
      <c r="B22" s="135"/>
      <c r="C22" s="135">
        <v>0</v>
      </c>
      <c r="D22" s="136">
        <v>0</v>
      </c>
    </row>
    <row r="23" spans="1:4" ht="20.25" x14ac:dyDescent="0.3">
      <c r="A23" s="137"/>
      <c r="B23" s="138"/>
      <c r="C23" s="138"/>
      <c r="D23" s="138"/>
    </row>
    <row r="24" spans="1:4" ht="20.25" x14ac:dyDescent="0.3">
      <c r="A24" s="139" t="s">
        <v>242</v>
      </c>
      <c r="B24" s="139"/>
      <c r="C24" s="139"/>
      <c r="D24" s="139"/>
    </row>
    <row r="25" spans="1:4" s="265" customFormat="1" ht="20.25" x14ac:dyDescent="0.3">
      <c r="A25" s="139"/>
      <c r="B25" s="139"/>
      <c r="C25" s="139"/>
      <c r="D25" s="139"/>
    </row>
    <row r="26" spans="1:4" ht="20.25" x14ac:dyDescent="0.3">
      <c r="A26" s="139"/>
      <c r="B26" s="139"/>
      <c r="C26" s="139"/>
      <c r="D26" s="139"/>
    </row>
    <row r="27" spans="1:4" ht="20.25" x14ac:dyDescent="0.3">
      <c r="A27" s="139" t="s">
        <v>243</v>
      </c>
      <c r="B27" s="139"/>
      <c r="C27" s="139"/>
    </row>
    <row r="28" spans="1:4" ht="20.25" x14ac:dyDescent="0.3">
      <c r="A28" s="139"/>
      <c r="B28" s="139"/>
      <c r="C28" s="139"/>
    </row>
    <row r="29" spans="1:4" ht="18" x14ac:dyDescent="0.25">
      <c r="A29" s="140" t="s">
        <v>255</v>
      </c>
      <c r="B29" s="265"/>
      <c r="C29" s="265"/>
    </row>
    <row r="31" spans="1:4" ht="18" x14ac:dyDescent="0.25">
      <c r="A31" s="140" t="s">
        <v>254</v>
      </c>
    </row>
    <row r="32" spans="1:4" ht="18" x14ac:dyDescent="0.25">
      <c r="A32" s="140" t="s">
        <v>250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32"/>
  <sheetViews>
    <sheetView workbookViewId="0">
      <selection activeCell="E2" sqref="E2"/>
    </sheetView>
  </sheetViews>
  <sheetFormatPr defaultRowHeight="12.75" x14ac:dyDescent="0.2"/>
  <cols>
    <col min="1" max="1" width="20.85546875" customWidth="1"/>
    <col min="2" max="2" width="80.85546875" customWidth="1"/>
    <col min="3" max="3" width="27" customWidth="1"/>
    <col min="4" max="4" width="28.85546875" customWidth="1"/>
    <col min="5" max="5" width="26.28515625" customWidth="1"/>
  </cols>
  <sheetData>
    <row r="1" spans="1:5" ht="39" thickBot="1" x14ac:dyDescent="0.25">
      <c r="A1" s="268" t="s">
        <v>206</v>
      </c>
      <c r="B1" s="268" t="s">
        <v>207</v>
      </c>
      <c r="C1" s="268" t="s">
        <v>208</v>
      </c>
      <c r="D1" s="268" t="s">
        <v>240</v>
      </c>
      <c r="E1" s="268" t="s">
        <v>251</v>
      </c>
    </row>
    <row r="2" spans="1:5" ht="13.5" thickBot="1" x14ac:dyDescent="0.25">
      <c r="A2" s="269"/>
      <c r="B2" s="270"/>
      <c r="C2" s="271">
        <f>C3+C4+C5+C6+C7+C8+C9+C10+C12+C13+C14+C15+C16+C17+C18+C19+C21+C22+C23</f>
        <v>1793598</v>
      </c>
      <c r="D2" s="271">
        <v>-13227.12</v>
      </c>
      <c r="E2" s="272">
        <f>SUM(C2:D2)</f>
        <v>1780370.88</v>
      </c>
    </row>
    <row r="3" spans="1:5" ht="15.75" x14ac:dyDescent="0.2">
      <c r="A3" s="273">
        <v>63612</v>
      </c>
      <c r="B3" s="274" t="s">
        <v>209</v>
      </c>
      <c r="C3" s="275">
        <v>1427500</v>
      </c>
      <c r="D3" s="275">
        <v>-4640</v>
      </c>
      <c r="E3" s="276">
        <f t="shared" ref="E3:E10" si="0">SUM(C3:D3)</f>
        <v>1422860</v>
      </c>
    </row>
    <row r="4" spans="1:5" ht="15.75" x14ac:dyDescent="0.2">
      <c r="A4" s="277">
        <v>636131</v>
      </c>
      <c r="B4" s="278" t="s">
        <v>210</v>
      </c>
      <c r="C4" s="279">
        <v>2000</v>
      </c>
      <c r="D4" s="279">
        <v>0</v>
      </c>
      <c r="E4" s="280">
        <f t="shared" si="0"/>
        <v>2000</v>
      </c>
    </row>
    <row r="5" spans="1:5" ht="15.75" x14ac:dyDescent="0.2">
      <c r="A5" s="277">
        <v>63622</v>
      </c>
      <c r="B5" s="278" t="s">
        <v>211</v>
      </c>
      <c r="C5" s="279">
        <v>700</v>
      </c>
      <c r="D5" s="279">
        <v>4181.68</v>
      </c>
      <c r="E5" s="280">
        <f t="shared" si="0"/>
        <v>4881.68</v>
      </c>
    </row>
    <row r="6" spans="1:5" ht="15.75" x14ac:dyDescent="0.2">
      <c r="A6" s="277">
        <v>639311</v>
      </c>
      <c r="B6" s="281" t="s">
        <v>222</v>
      </c>
      <c r="C6" s="282">
        <v>7642</v>
      </c>
      <c r="D6" s="282">
        <v>0</v>
      </c>
      <c r="E6" s="283">
        <f t="shared" si="0"/>
        <v>7642</v>
      </c>
    </row>
    <row r="7" spans="1:5" ht="15.75" x14ac:dyDescent="0.2">
      <c r="A7" s="277">
        <v>639312</v>
      </c>
      <c r="B7" s="281" t="s">
        <v>223</v>
      </c>
      <c r="C7" s="282">
        <v>1348</v>
      </c>
      <c r="D7" s="282">
        <v>0</v>
      </c>
      <c r="E7" s="283">
        <f t="shared" si="0"/>
        <v>1348</v>
      </c>
    </row>
    <row r="8" spans="1:5" s="265" customFormat="1" ht="15.75" x14ac:dyDescent="0.2">
      <c r="A8" s="277">
        <v>639311</v>
      </c>
      <c r="B8" s="281" t="s">
        <v>224</v>
      </c>
      <c r="C8" s="282">
        <v>398</v>
      </c>
      <c r="D8" s="282">
        <v>0</v>
      </c>
      <c r="E8" s="283">
        <f t="shared" si="0"/>
        <v>398</v>
      </c>
    </row>
    <row r="9" spans="1:5" s="265" customFormat="1" ht="15.75" x14ac:dyDescent="0.2">
      <c r="A9" s="277">
        <v>639312</v>
      </c>
      <c r="B9" s="281" t="s">
        <v>225</v>
      </c>
      <c r="C9" s="282">
        <v>20</v>
      </c>
      <c r="D9" s="282">
        <v>0</v>
      </c>
      <c r="E9" s="283">
        <f t="shared" si="0"/>
        <v>20</v>
      </c>
    </row>
    <row r="10" spans="1:5" ht="15.75" x14ac:dyDescent="0.2">
      <c r="A10" s="277">
        <v>64143</v>
      </c>
      <c r="B10" s="281" t="s">
        <v>212</v>
      </c>
      <c r="C10" s="282">
        <v>500</v>
      </c>
      <c r="D10" s="282">
        <v>-500</v>
      </c>
      <c r="E10" s="283">
        <f t="shared" si="0"/>
        <v>0</v>
      </c>
    </row>
    <row r="11" spans="1:5" ht="15.75" x14ac:dyDescent="0.2">
      <c r="A11" s="277">
        <v>64151</v>
      </c>
      <c r="B11" s="278" t="s">
        <v>213</v>
      </c>
      <c r="C11" s="279">
        <v>0</v>
      </c>
      <c r="D11" s="279">
        <v>0</v>
      </c>
      <c r="E11" s="280">
        <v>0</v>
      </c>
    </row>
    <row r="12" spans="1:5" ht="15.75" x14ac:dyDescent="0.2">
      <c r="A12" s="277">
        <v>65264</v>
      </c>
      <c r="B12" s="278" t="s">
        <v>221</v>
      </c>
      <c r="C12" s="279">
        <v>102220</v>
      </c>
      <c r="D12" s="279">
        <v>4992.7700000000004</v>
      </c>
      <c r="E12" s="280">
        <f>SUM(C12:D12)</f>
        <v>107212.77</v>
      </c>
    </row>
    <row r="13" spans="1:5" ht="15.75" x14ac:dyDescent="0.2">
      <c r="A13" s="277">
        <v>66151</v>
      </c>
      <c r="B13" s="278" t="s">
        <v>214</v>
      </c>
      <c r="C13" s="279">
        <v>1500</v>
      </c>
      <c r="D13" s="279">
        <v>200</v>
      </c>
      <c r="E13" s="280">
        <f t="shared" ref="E13:E19" si="1">SUM(C13:D13)</f>
        <v>1700</v>
      </c>
    </row>
    <row r="14" spans="1:5" s="265" customFormat="1" ht="15.75" x14ac:dyDescent="0.2">
      <c r="A14" s="277">
        <v>66311</v>
      </c>
      <c r="B14" s="278" t="s">
        <v>226</v>
      </c>
      <c r="C14" s="279">
        <v>200</v>
      </c>
      <c r="D14" s="279">
        <v>-200</v>
      </c>
      <c r="E14" s="280">
        <f t="shared" si="1"/>
        <v>0</v>
      </c>
    </row>
    <row r="15" spans="1:5" s="265" customFormat="1" ht="15.75" x14ac:dyDescent="0.2">
      <c r="A15" s="277">
        <v>66312</v>
      </c>
      <c r="B15" s="278" t="s">
        <v>227</v>
      </c>
      <c r="C15" s="279">
        <v>200</v>
      </c>
      <c r="D15" s="279">
        <v>-200</v>
      </c>
      <c r="E15" s="280">
        <f t="shared" si="1"/>
        <v>0</v>
      </c>
    </row>
    <row r="16" spans="1:5" s="265" customFormat="1" ht="15.75" x14ac:dyDescent="0.2">
      <c r="A16" s="277">
        <v>66313</v>
      </c>
      <c r="B16" s="278" t="s">
        <v>228</v>
      </c>
      <c r="C16" s="279">
        <v>1400</v>
      </c>
      <c r="D16" s="279">
        <v>-1400</v>
      </c>
      <c r="E16" s="280">
        <f t="shared" si="1"/>
        <v>0</v>
      </c>
    </row>
    <row r="17" spans="1:5" s="265" customFormat="1" ht="15.75" x14ac:dyDescent="0.2">
      <c r="A17" s="277">
        <v>66314</v>
      </c>
      <c r="B17" s="278" t="s">
        <v>229</v>
      </c>
      <c r="C17" s="279">
        <v>200</v>
      </c>
      <c r="D17" s="279">
        <v>-200</v>
      </c>
      <c r="E17" s="280">
        <f t="shared" si="1"/>
        <v>0</v>
      </c>
    </row>
    <row r="18" spans="1:5" ht="15.75" x14ac:dyDescent="0.2">
      <c r="A18" s="277">
        <v>671111</v>
      </c>
      <c r="B18" s="278" t="s">
        <v>215</v>
      </c>
      <c r="C18" s="279">
        <v>90000</v>
      </c>
      <c r="D18" s="279">
        <v>0</v>
      </c>
      <c r="E18" s="280">
        <f t="shared" si="1"/>
        <v>90000</v>
      </c>
    </row>
    <row r="19" spans="1:5" ht="15.75" x14ac:dyDescent="0.2">
      <c r="A19" s="277">
        <v>671112</v>
      </c>
      <c r="B19" s="284" t="s">
        <v>216</v>
      </c>
      <c r="C19" s="279">
        <v>143270</v>
      </c>
      <c r="D19" s="279">
        <v>-18880</v>
      </c>
      <c r="E19" s="280">
        <f t="shared" si="1"/>
        <v>124390</v>
      </c>
    </row>
    <row r="20" spans="1:5" ht="15.75" x14ac:dyDescent="0.2">
      <c r="A20" s="277">
        <v>67121</v>
      </c>
      <c r="B20" s="284" t="s">
        <v>217</v>
      </c>
      <c r="C20" s="279">
        <v>0</v>
      </c>
      <c r="D20" s="279">
        <v>0</v>
      </c>
      <c r="E20" s="280">
        <v>0</v>
      </c>
    </row>
    <row r="21" spans="1:5" ht="15.75" x14ac:dyDescent="0.2">
      <c r="A21" s="277">
        <v>68311</v>
      </c>
      <c r="B21" s="278" t="s">
        <v>218</v>
      </c>
      <c r="C21" s="279">
        <v>500</v>
      </c>
      <c r="D21" s="279">
        <v>0</v>
      </c>
      <c r="E21" s="280">
        <f>SUM(C21:D21)</f>
        <v>500</v>
      </c>
    </row>
    <row r="22" spans="1:5" s="265" customFormat="1" ht="15.75" x14ac:dyDescent="0.2">
      <c r="A22" s="277">
        <v>72262</v>
      </c>
      <c r="B22" s="278" t="s">
        <v>220</v>
      </c>
      <c r="C22" s="279">
        <v>2000</v>
      </c>
      <c r="D22" s="279">
        <v>-473.72</v>
      </c>
      <c r="E22" s="280">
        <f>SUM(C22:D22)</f>
        <v>1526.28</v>
      </c>
    </row>
    <row r="23" spans="1:5" ht="16.5" thickBot="1" x14ac:dyDescent="0.3">
      <c r="A23" s="285">
        <v>92211</v>
      </c>
      <c r="B23" s="286" t="s">
        <v>219</v>
      </c>
      <c r="C23" s="287">
        <v>12000</v>
      </c>
      <c r="D23" s="287">
        <v>3892.15</v>
      </c>
      <c r="E23" s="288">
        <f>SUM(C23:D23)</f>
        <v>15892.15</v>
      </c>
    </row>
    <row r="25" spans="1:5" ht="20.25" x14ac:dyDescent="0.3">
      <c r="A25" s="139" t="s">
        <v>242</v>
      </c>
      <c r="B25" s="139"/>
      <c r="C25" s="139"/>
      <c r="D25" s="119"/>
      <c r="E25" s="119"/>
    </row>
    <row r="26" spans="1:5" ht="20.25" x14ac:dyDescent="0.3">
      <c r="A26" s="139"/>
      <c r="B26" s="139"/>
      <c r="C26" s="139"/>
      <c r="E26" s="119"/>
    </row>
    <row r="27" spans="1:5" ht="20.25" x14ac:dyDescent="0.3">
      <c r="A27" s="139" t="s">
        <v>243</v>
      </c>
      <c r="B27" s="139"/>
      <c r="C27" s="139"/>
      <c r="D27" t="s">
        <v>239</v>
      </c>
      <c r="E27" s="119"/>
    </row>
    <row r="28" spans="1:5" ht="20.25" x14ac:dyDescent="0.3">
      <c r="A28" s="139"/>
      <c r="B28" s="139"/>
      <c r="C28" s="139"/>
    </row>
    <row r="29" spans="1:5" ht="18" x14ac:dyDescent="0.25">
      <c r="A29" s="140" t="s">
        <v>255</v>
      </c>
      <c r="B29" s="265"/>
      <c r="C29" s="265"/>
    </row>
    <row r="30" spans="1:5" x14ac:dyDescent="0.2">
      <c r="A30" s="265"/>
      <c r="B30" s="265"/>
    </row>
    <row r="31" spans="1:5" ht="18" x14ac:dyDescent="0.25">
      <c r="A31" s="140" t="s">
        <v>254</v>
      </c>
      <c r="B31" s="265"/>
      <c r="C31" s="119"/>
    </row>
    <row r="32" spans="1:5" ht="18" x14ac:dyDescent="0.25">
      <c r="A32" s="140" t="s">
        <v>250</v>
      </c>
      <c r="B32" s="26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Rashodi-plan 2023</vt:lpstr>
      <vt:lpstr>Opći dio-euro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2023-06-12T12:09:36Z</cp:lastPrinted>
  <dcterms:created xsi:type="dcterms:W3CDTF">2007-11-26T13:30:35Z</dcterms:created>
  <dcterms:modified xsi:type="dcterms:W3CDTF">2023-09-20T12:53:41Z</dcterms:modified>
</cp:coreProperties>
</file>