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1\"/>
    </mc:Choice>
  </mc:AlternateContent>
  <xr:revisionPtr revIDLastSave="0" documentId="13_ncr:1_{D1D7EC65-70E2-4D1A-8618-8816FBA8CC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LP(R)FP-Ril" sheetId="5" r:id="rId1"/>
    <sheet name="OPĆI DIO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66" i="5" l="1"/>
  <c r="V166" i="5"/>
  <c r="V196" i="5" s="1"/>
  <c r="V170" i="5"/>
  <c r="V171" i="5"/>
  <c r="B15" i="5" l="1"/>
  <c r="B14" i="5"/>
  <c r="B13" i="5"/>
  <c r="B10" i="5"/>
  <c r="B8" i="5"/>
  <c r="J110" i="5"/>
  <c r="M110" i="5"/>
  <c r="O41" i="5"/>
  <c r="O40" i="5" s="1"/>
  <c r="O24" i="5"/>
  <c r="O29" i="5"/>
  <c r="O36" i="5"/>
  <c r="M113" i="5"/>
  <c r="M29" i="5"/>
  <c r="J113" i="5"/>
  <c r="J98" i="5"/>
  <c r="G29" i="5"/>
  <c r="M81" i="5" l="1"/>
  <c r="O23" i="5"/>
  <c r="O22" i="5" s="1"/>
  <c r="O196" i="5" s="1"/>
  <c r="U29" i="5"/>
  <c r="E113" i="5" l="1"/>
  <c r="J184" i="5" l="1"/>
  <c r="J180" i="5"/>
  <c r="J176" i="5"/>
  <c r="J189" i="5"/>
  <c r="J188" i="5" s="1"/>
  <c r="J168" i="5"/>
  <c r="J167" i="5" s="1"/>
  <c r="J155" i="5"/>
  <c r="J159" i="5"/>
  <c r="J164" i="5"/>
  <c r="J163" i="5" s="1"/>
  <c r="J143" i="5"/>
  <c r="J150" i="5"/>
  <c r="J141" i="5"/>
  <c r="J139" i="5"/>
  <c r="J135" i="5"/>
  <c r="J123" i="5"/>
  <c r="J119" i="5"/>
  <c r="J104" i="5"/>
  <c r="J93" i="5"/>
  <c r="J88" i="5"/>
  <c r="J82" i="5"/>
  <c r="J131" i="5"/>
  <c r="J130" i="5" s="1"/>
  <c r="J58" i="5"/>
  <c r="J66" i="5"/>
  <c r="J72" i="5"/>
  <c r="J77" i="5"/>
  <c r="J79" i="5"/>
  <c r="J42" i="5"/>
  <c r="J51" i="5"/>
  <c r="M41" i="5"/>
  <c r="G24" i="5"/>
  <c r="G36" i="5"/>
  <c r="D16" i="5"/>
  <c r="C16" i="5"/>
  <c r="J186" i="5"/>
  <c r="J24" i="5"/>
  <c r="J36" i="5"/>
  <c r="M189" i="5"/>
  <c r="M188" i="5" s="1"/>
  <c r="M166" i="5" s="1"/>
  <c r="M159" i="5"/>
  <c r="M154" i="5" s="1"/>
  <c r="M153" i="5" s="1"/>
  <c r="R184" i="5"/>
  <c r="R171" i="5" s="1"/>
  <c r="R170" i="5" s="1"/>
  <c r="R166" i="5" s="1"/>
  <c r="R196" i="5" s="1"/>
  <c r="J154" i="5" l="1"/>
  <c r="J41" i="5"/>
  <c r="J134" i="5"/>
  <c r="J153" i="5"/>
  <c r="J57" i="5"/>
  <c r="J81" i="5"/>
  <c r="J171" i="5"/>
  <c r="J170" i="5" s="1"/>
  <c r="J166" i="5" s="1"/>
  <c r="G23" i="5"/>
  <c r="J23" i="5"/>
  <c r="M148" i="5"/>
  <c r="M143" i="5"/>
  <c r="M36" i="5"/>
  <c r="M24" i="5"/>
  <c r="E42" i="5"/>
  <c r="E41" i="5" s="1"/>
  <c r="E155" i="5"/>
  <c r="E154" i="5" s="1"/>
  <c r="E153" i="5" s="1"/>
  <c r="E150" i="5"/>
  <c r="E135" i="5"/>
  <c r="E131" i="5"/>
  <c r="E130" i="5" s="1"/>
  <c r="J40" i="5" l="1"/>
  <c r="J22" i="5" s="1"/>
  <c r="J196" i="5" s="1"/>
  <c r="E134" i="5"/>
  <c r="M23" i="5"/>
  <c r="M134" i="5"/>
  <c r="M40" i="5" s="1"/>
  <c r="E123" i="5"/>
  <c r="E119" i="5"/>
  <c r="E110" i="5"/>
  <c r="E104" i="5"/>
  <c r="E98" i="5"/>
  <c r="E93" i="5"/>
  <c r="E82" i="5"/>
  <c r="E72" i="5"/>
  <c r="E66" i="5"/>
  <c r="E58" i="5"/>
  <c r="M22" i="5" l="1"/>
  <c r="M196" i="5" s="1"/>
  <c r="E57" i="5"/>
  <c r="E81" i="5"/>
  <c r="G150" i="5"/>
  <c r="G134" i="5" s="1"/>
  <c r="G113" i="5"/>
  <c r="G131" i="5"/>
  <c r="G130" i="5" s="1"/>
  <c r="G104" i="5"/>
  <c r="G98" i="5"/>
  <c r="G93" i="5"/>
  <c r="G66" i="5"/>
  <c r="G57" i="5" s="1"/>
  <c r="G41" i="5"/>
  <c r="U24" i="5"/>
  <c r="U23" i="5" s="1"/>
  <c r="U36" i="5"/>
  <c r="U41" i="5"/>
  <c r="E40" i="5" l="1"/>
  <c r="E22" i="5" s="1"/>
  <c r="U40" i="5"/>
  <c r="U22" i="5" s="1"/>
  <c r="G81" i="5"/>
  <c r="G40" i="5" s="1"/>
  <c r="G22" i="5" s="1"/>
  <c r="L36" i="5"/>
  <c r="G196" i="5" l="1"/>
  <c r="B11" i="6"/>
  <c r="U196" i="5" l="1"/>
  <c r="I143" i="5"/>
  <c r="E196" i="5" l="1"/>
  <c r="C18" i="5"/>
  <c r="D18" i="5"/>
  <c r="C8" i="6"/>
  <c r="D12" i="6"/>
  <c r="D13" i="6"/>
  <c r="I189" i="5"/>
  <c r="I180" i="5"/>
  <c r="I184" i="5"/>
  <c r="I176" i="5"/>
  <c r="I172" i="5"/>
  <c r="I155" i="5"/>
  <c r="I154" i="5" s="1"/>
  <c r="I153" i="5" s="1"/>
  <c r="I150" i="5"/>
  <c r="I141" i="5"/>
  <c r="I139" i="5"/>
  <c r="I131" i="5"/>
  <c r="I130" i="5" s="1"/>
  <c r="I123" i="5"/>
  <c r="I119" i="5"/>
  <c r="I113" i="5"/>
  <c r="I104" i="5"/>
  <c r="I98" i="5"/>
  <c r="I93" i="5"/>
  <c r="I88" i="5"/>
  <c r="I82" i="5"/>
  <c r="I58" i="5"/>
  <c r="I66" i="5"/>
  <c r="I79" i="5"/>
  <c r="I77" i="5"/>
  <c r="I72" i="5"/>
  <c r="I42" i="5"/>
  <c r="I41" i="5" s="1"/>
  <c r="D58" i="5"/>
  <c r="D150" i="5"/>
  <c r="D51" i="5"/>
  <c r="D155" i="5"/>
  <c r="D135" i="5"/>
  <c r="D139" i="5"/>
  <c r="D141" i="5"/>
  <c r="D130" i="5"/>
  <c r="D131" i="5"/>
  <c r="D123" i="5"/>
  <c r="D119" i="5"/>
  <c r="D104" i="5"/>
  <c r="D110" i="5"/>
  <c r="D98" i="5"/>
  <c r="D93" i="5"/>
  <c r="D82" i="5"/>
  <c r="D88" i="5"/>
  <c r="D72" i="5"/>
  <c r="D66" i="5"/>
  <c r="D42" i="5"/>
  <c r="F150" i="5"/>
  <c r="F134" i="5" s="1"/>
  <c r="F113" i="5"/>
  <c r="F104" i="5"/>
  <c r="F98" i="5"/>
  <c r="F93" i="5"/>
  <c r="F66" i="5"/>
  <c r="F57" i="5" s="1"/>
  <c r="L143" i="5"/>
  <c r="F184" i="5"/>
  <c r="H29" i="5"/>
  <c r="L113" i="5"/>
  <c r="L29" i="5"/>
  <c r="L24" i="5"/>
  <c r="I188" i="5" l="1"/>
  <c r="F171" i="5"/>
  <c r="L134" i="5"/>
  <c r="L81" i="5"/>
  <c r="I81" i="5"/>
  <c r="F81" i="5"/>
  <c r="F40" i="5" s="1"/>
  <c r="F22" i="5" s="1"/>
  <c r="I57" i="5"/>
  <c r="L23" i="5"/>
  <c r="H23" i="5"/>
  <c r="D154" i="5"/>
  <c r="D41" i="5"/>
  <c r="D134" i="5"/>
  <c r="D81" i="5"/>
  <c r="D57" i="5"/>
  <c r="D9" i="6"/>
  <c r="D8" i="6" s="1"/>
  <c r="C11" i="6"/>
  <c r="D11" i="6"/>
  <c r="I134" i="5"/>
  <c r="I171" i="5"/>
  <c r="I170" i="5" l="1"/>
  <c r="I166" i="5" s="1"/>
  <c r="L40" i="5"/>
  <c r="L22" i="5" s="1"/>
  <c r="F170" i="5"/>
  <c r="W171" i="5"/>
  <c r="I40" i="5"/>
  <c r="I22" i="5" s="1"/>
  <c r="D153" i="5"/>
  <c r="H22" i="5"/>
  <c r="H196" i="5" s="1"/>
  <c r="D40" i="5"/>
  <c r="B8" i="6"/>
  <c r="I196" i="5" l="1"/>
  <c r="F166" i="5"/>
  <c r="L196" i="5"/>
  <c r="B14" i="6"/>
  <c r="D22" i="5"/>
  <c r="W170" i="5"/>
  <c r="F196" i="5" l="1"/>
  <c r="D196" i="5"/>
  <c r="W196" i="5"/>
  <c r="B16" i="5" l="1"/>
  <c r="B18" i="5" s="1"/>
</calcChain>
</file>

<file path=xl/sharedStrings.xml><?xml version="1.0" encoding="utf-8"?>
<sst xmlns="http://schemas.openxmlformats.org/spreadsheetml/2006/main" count="254" uniqueCount="226">
  <si>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</si>
  <si>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</si>
  <si>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</si>
  <si>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</si>
  <si>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</si>
  <si>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</si>
  <si>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</si>
  <si>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</si>
  <si>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</si>
  <si>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</si>
  <si>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</si>
  <si>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</si>
  <si>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</si>
  <si>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</si>
  <si>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</si>
  <si>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</si>
  <si>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</si>
  <si>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</si>
  <si>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</si>
  <si>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</si>
  <si>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</si>
  <si>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</si>
  <si>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</si>
  <si>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</si>
  <si>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</si>
  <si>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</si>
  <si>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</si>
  <si>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</si>
  <si>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</si>
  <si>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</si>
  <si>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</si>
  <si>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</si>
  <si>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</si>
  <si>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</si>
  <si>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</si>
  <si>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</si>
  <si>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</si>
  <si>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</si>
  <si>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</si>
  <si>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</si>
  <si>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</si>
  <si>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</si>
  <si>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</si>
  <si>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</si>
  <si>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</si>
  <si>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</si>
  <si>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</si>
  <si>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</si>
  <si>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</si>
  <si>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</si>
  <si>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</si>
  <si>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</si>
  <si>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</si>
  <si>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</si>
  <si>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</si>
  <si>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</si>
  <si>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</si>
  <si>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</si>
  <si>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</si>
  <si>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</si>
  <si>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</si>
  <si>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</si>
  <si>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</si>
  <si>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Rashodi za nabavu neproizvedene dugotrajne imovine</t>
  </si>
  <si>
    <t>Negativne tečajne razlike</t>
  </si>
  <si>
    <t>GLAZBENA ŠKOLA JOSIPA RUNJANINA</t>
  </si>
  <si>
    <t>Vlastiti</t>
  </si>
  <si>
    <t>Županijski proračun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</si>
  <si>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</si>
  <si>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</si>
  <si>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</si>
  <si>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</si>
  <si>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</si>
  <si>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</si>
  <si>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</si>
  <si>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</si>
  <si>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</si>
  <si>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</si>
  <si>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</si>
  <si>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</si>
  <si>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</si>
  <si>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</si>
  <si>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</si>
  <si>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</si>
  <si>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</si>
  <si>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</si>
  <si>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</si>
  <si>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</si>
  <si>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</si>
  <si>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</si>
  <si>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</si>
  <si>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</si>
  <si>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</si>
  <si>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</si>
  <si>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</si>
  <si>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</si>
  <si>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</si>
  <si>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</si>
  <si>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</si>
  <si>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</si>
  <si>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</si>
  <si>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</si>
  <si>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</si>
  <si>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</si>
  <si>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</si>
  <si>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</si>
  <si>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</si>
  <si>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</si>
  <si>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</si>
  <si>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</si>
  <si>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</si>
  <si>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</si>
  <si>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</si>
  <si>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</si>
  <si>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</si>
  <si>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</si>
  <si>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</si>
  <si>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</si>
  <si>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</si>
  <si>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</si>
  <si>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</si>
  <si>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</si>
  <si>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</si>
  <si>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</si>
  <si>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</si>
  <si>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</si>
  <si>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</si>
  <si>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</si>
  <si>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</si>
  <si>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</si>
  <si>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</si>
  <si>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</si>
  <si>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</si>
  <si>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</si>
  <si>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</si>
  <si>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</si>
  <si>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</si>
  <si>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</si>
  <si>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</si>
  <si>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</si>
  <si>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</si>
  <si>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</si>
  <si>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</si>
  <si>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</si>
  <si>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</si>
  <si>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</si>
  <si>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</si>
  <si>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</si>
  <si>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</si>
  <si>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</si>
  <si>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Prihodi od nefin. Im. i nadoknade šteta s osnova osiguranja</t>
  </si>
  <si>
    <t>Radio i TV prijemnici</t>
  </si>
  <si>
    <t>Ostala komunikacijska oprema</t>
  </si>
  <si>
    <t>Oprema za održavanje prostorija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</si>
  <si>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</si>
  <si>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</si>
  <si>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</si>
  <si>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</si>
  <si>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</si>
  <si>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</si>
  <si>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RAZLIKA- VIŠAK / MANJAK</t>
  </si>
  <si>
    <t>VIŠAK / MANJAK IZ PRETHODNE GODINE</t>
  </si>
  <si>
    <t>PRIMICI OD FINANCIJSKE IMOVINE I ZADUŽIVANJA</t>
  </si>
  <si>
    <t>IZDACI ZA FINANCIJSU IMOVINU I OTPLATU ZAJMOVA</t>
  </si>
  <si>
    <t>NETO FINANCIRANJE</t>
  </si>
  <si>
    <t>VIŠAK / MANJAK + NETO FINANCIRANJE</t>
  </si>
  <si>
    <t xml:space="preserve">OPĆI DIO </t>
  </si>
  <si>
    <t>AKCIJSKI PLAN SMANJENJA MANJKA IZ PRETHODNE GODINE</t>
  </si>
  <si>
    <t>Naknade za prijevoz na posao i sa posla</t>
  </si>
  <si>
    <t>Elektronski mediji</t>
  </si>
  <si>
    <t>Promidžbeni materijali</t>
  </si>
  <si>
    <t>Usluge platnog prometa</t>
  </si>
  <si>
    <t>Projekcija plana za 2022.</t>
  </si>
  <si>
    <t>Procjena 2022.</t>
  </si>
  <si>
    <t xml:space="preserve"> Procjena 2022.</t>
  </si>
  <si>
    <t>Plan 2021.</t>
  </si>
  <si>
    <t>Procjena 2023.</t>
  </si>
  <si>
    <t xml:space="preserve">Plan 2021. </t>
  </si>
  <si>
    <t xml:space="preserve"> Procjena 2023.</t>
  </si>
  <si>
    <t>Mat.i dij.za tek.i inv.održ. postrojenja i opreme</t>
  </si>
  <si>
    <t>Usluge agencija, studentskog servisa</t>
  </si>
  <si>
    <t xml:space="preserve">Novi plan za 2021. </t>
  </si>
  <si>
    <t>Projekcija plana za 2023.</t>
  </si>
  <si>
    <t>PROJEKCIJA PLANA ZA 2022. I 2023. GODINU</t>
  </si>
  <si>
    <t>___________________</t>
  </si>
  <si>
    <t xml:space="preserve">(Dinka Peti, mag.mus.) </t>
  </si>
  <si>
    <t xml:space="preserve">Prva izmjena i dopuna financijskog plana - Plan rashoda i izdataka 2021. i procjene 2022. i 2023. </t>
  </si>
  <si>
    <t xml:space="preserve">   Ravnateljica</t>
  </si>
  <si>
    <t>Ravnateljica: ______________________ (Dinka Peti, mag.mus.)</t>
  </si>
  <si>
    <t xml:space="preserve">PRVA IZMJENA I DOPUNA FINANCIJSKOG PLANA GLAZBENE ŠKOLE JOSIPA RUNJANINA ZA 2021. </t>
  </si>
  <si>
    <t>Povećanje/smanjenje</t>
  </si>
  <si>
    <t>Licence</t>
  </si>
  <si>
    <t>Oprema</t>
  </si>
  <si>
    <t>Sudske pristojbe</t>
  </si>
  <si>
    <t>Ostale pristojbe i naknade</t>
  </si>
  <si>
    <t>Troškovi sudskih postupaka</t>
  </si>
  <si>
    <t>PRENESENI VIŠAK IZ 2021. GODINE</t>
  </si>
  <si>
    <t xml:space="preserve">Višak iz 2021. </t>
  </si>
  <si>
    <t xml:space="preserve">Višak u 2020. godini </t>
  </si>
  <si>
    <t xml:space="preserve">PLAN TROŠENJA VIŠKA ZA 2021. GODINU 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</si>
  <si>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</si>
  <si>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</si>
  <si>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</si>
  <si>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</si>
  <si>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</si>
  <si>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</si>
  <si>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</si>
  <si>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</si>
  <si>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</si>
  <si>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</si>
  <si>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</si>
  <si>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EU sredstva</t>
  </si>
  <si>
    <t>Mat.i dij.za tek.i inv.održ. transportnih sredstava</t>
  </si>
  <si>
    <t>Prihodi od prodaje imovine</t>
  </si>
  <si>
    <t>Ostala nespomenuta prava</t>
  </si>
  <si>
    <t>Nagrade</t>
  </si>
  <si>
    <t>Ostali nenavedeni rashodi za zaposlene</t>
  </si>
  <si>
    <t>Pomoći-mzo</t>
  </si>
  <si>
    <t>Naknada za bolest, invalidnost</t>
  </si>
  <si>
    <t>Regres za godišnji odmor</t>
  </si>
  <si>
    <t>Darovi</t>
  </si>
  <si>
    <t>Pomoći-asistenti</t>
  </si>
  <si>
    <t>38.570,00 kuna kupnja harmonika i violončela +13.610,50 kuna računala</t>
  </si>
  <si>
    <t>Laboratorijske usluge</t>
  </si>
  <si>
    <t>Datum: 23.12.2021.</t>
  </si>
  <si>
    <t xml:space="preserve">                                 M.P.                                 23.12.2021.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</si>
</sst>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_k_n"/>
  </numFmts>
  <fonts count="2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  <font>
      <b/>
      <i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color theme="0"/>
      <name val="Times New Roman"/>
      <family val="1"/>
      <charset val="238"/>
    </font>
    <font>
      <b/>
      <sz val="14"/>
      <color theme="1" tint="4.9989318521683403E-2"/>
      <name val="Times New Roman"/>
      <family val="1"/>
      <charset val="238"/>
    </font>
    <font>
      <sz val="14"/>
      <color theme="1" tint="4.9989318521683403E-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color theme="0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20"/>
      <name val="Times New Roman"/>
      <family val="1"/>
      <charset val="238"/>
    </font>
    <font>
      <b/>
      <sz val="20"/>
      <name val="Times New Roman"/>
      <family val="1"/>
      <charset val="238"/>
    </font>
    <font>
      <i/>
      <sz val="20"/>
      <name val="Times New Roman"/>
      <family val="1"/>
      <charset val="238"/>
    </font>
    <font>
      <i/>
      <sz val="14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i/>
      <sz val="16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</cellStyleXfs>
  <cellXfs count="301">
    <xf numFmtId="0" fontId="0" fillId="0" borderId="0" xfId="0"/>
    <xf numFmtId="3" fontId="6" fillId="0" borderId="0" xfId="0" applyNumberFormat="1" applyFont="1"/>
    <xf numFmtId="3" fontId="8" fillId="4" borderId="0" xfId="6" applyNumberFormat="1" applyFont="1" applyFill="1" applyBorder="1" applyAlignment="1">
      <alignment horizontal="right"/>
    </xf>
    <xf numFmtId="4" fontId="8" fillId="4" borderId="34" xfId="6" applyNumberFormat="1" applyFont="1" applyFill="1" applyBorder="1" applyAlignment="1">
      <alignment horizontal="center" vertical="center"/>
    </xf>
    <xf numFmtId="3" fontId="11" fillId="0" borderId="0" xfId="0" applyNumberFormat="1" applyFont="1"/>
    <xf numFmtId="0" fontId="11" fillId="4" borderId="0" xfId="0" applyFont="1" applyFill="1" applyAlignment="1">
      <alignment horizontal="center" wrapText="1"/>
    </xf>
    <xf numFmtId="3" fontId="11" fillId="4" borderId="0" xfId="0" applyNumberFormat="1" applyFont="1" applyFill="1"/>
    <xf numFmtId="0" fontId="11" fillId="0" borderId="0" xfId="0" applyFont="1" applyAlignment="1">
      <alignment horizontal="center" wrapText="1"/>
    </xf>
    <xf numFmtId="0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3" fontId="6" fillId="0" borderId="1" xfId="0" quotePrefix="1" applyNumberFormat="1" applyFont="1" applyBorder="1" applyAlignment="1">
      <alignment horizontal="left"/>
    </xf>
    <xf numFmtId="3" fontId="11" fillId="0" borderId="0" xfId="0" applyNumberFormat="1" applyFont="1" applyBorder="1"/>
    <xf numFmtId="4" fontId="11" fillId="0" borderId="0" xfId="0" applyNumberFormat="1" applyFont="1" applyBorder="1"/>
    <xf numFmtId="3" fontId="6" fillId="0" borderId="0" xfId="0" applyNumberFormat="1" applyFont="1" applyAlignment="1">
      <alignment horizontal="left"/>
    </xf>
    <xf numFmtId="4" fontId="6" fillId="0" borderId="0" xfId="0" applyNumberFormat="1" applyFont="1"/>
    <xf numFmtId="3" fontId="6" fillId="0" borderId="0" xfId="0" quotePrefix="1" applyNumberFormat="1" applyFont="1" applyAlignment="1">
      <alignment horizontal="left"/>
    </xf>
    <xf numFmtId="4" fontId="11" fillId="0" borderId="0" xfId="0" applyNumberFormat="1" applyFont="1"/>
    <xf numFmtId="3" fontId="11" fillId="0" borderId="0" xfId="0" applyNumberFormat="1" applyFont="1" applyAlignment="1">
      <alignment wrapText="1"/>
    </xf>
    <xf numFmtId="3" fontId="10" fillId="3" borderId="7" xfId="0" applyNumberFormat="1" applyFont="1" applyFill="1" applyBorder="1" applyAlignment="1">
      <alignment horizontal="center" vertical="center" wrapText="1"/>
    </xf>
    <xf numFmtId="3" fontId="6" fillId="3" borderId="8" xfId="0" applyNumberFormat="1" applyFont="1" applyFill="1" applyBorder="1" applyAlignment="1">
      <alignment horizontal="center" vertical="center"/>
    </xf>
    <xf numFmtId="4" fontId="6" fillId="3" borderId="8" xfId="0" applyNumberFormat="1" applyFont="1" applyFill="1" applyBorder="1" applyAlignment="1">
      <alignment horizontal="center" vertical="center" wrapText="1"/>
    </xf>
    <xf numFmtId="4" fontId="6" fillId="3" borderId="9" xfId="0" applyNumberFormat="1" applyFont="1" applyFill="1" applyBorder="1" applyAlignment="1">
      <alignment horizontal="center" vertical="center" wrapText="1"/>
    </xf>
    <xf numFmtId="4" fontId="6" fillId="4" borderId="0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Border="1" applyAlignment="1">
      <alignment vertical="center"/>
    </xf>
    <xf numFmtId="3" fontId="11" fillId="0" borderId="0" xfId="0" applyNumberFormat="1" applyFont="1" applyBorder="1" applyAlignment="1">
      <alignment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wrapText="1"/>
    </xf>
    <xf numFmtId="4" fontId="6" fillId="0" borderId="11" xfId="0" applyNumberFormat="1" applyFont="1" applyBorder="1" applyAlignment="1">
      <alignment horizontal="right"/>
    </xf>
    <xf numFmtId="4" fontId="6" fillId="0" borderId="12" xfId="0" applyNumberFormat="1" applyFont="1" applyBorder="1" applyAlignment="1">
      <alignment horizontal="right"/>
    </xf>
    <xf numFmtId="4" fontId="6" fillId="4" borderId="0" xfId="0" applyNumberFormat="1" applyFont="1" applyFill="1" applyBorder="1" applyAlignment="1">
      <alignment horizontal="right"/>
    </xf>
    <xf numFmtId="3" fontId="11" fillId="0" borderId="0" xfId="0" applyNumberFormat="1" applyFont="1" applyAlignment="1">
      <alignment horizontal="center" vertical="center"/>
    </xf>
    <xf numFmtId="3" fontId="6" fillId="0" borderId="17" xfId="0" applyNumberFormat="1" applyFont="1" applyBorder="1" applyAlignment="1">
      <alignment horizontal="center" wrapText="1"/>
    </xf>
    <xf numFmtId="4" fontId="6" fillId="0" borderId="2" xfId="0" applyNumberFormat="1" applyFont="1" applyBorder="1" applyAlignment="1">
      <alignment horizontal="right"/>
    </xf>
    <xf numFmtId="4" fontId="6" fillId="0" borderId="24" xfId="0" applyNumberFormat="1" applyFont="1" applyBorder="1" applyAlignment="1">
      <alignment horizontal="right"/>
    </xf>
    <xf numFmtId="3" fontId="11" fillId="4" borderId="0" xfId="0" applyNumberFormat="1" applyFont="1" applyFill="1" applyAlignment="1">
      <alignment horizontal="center" vertical="center"/>
    </xf>
    <xf numFmtId="3" fontId="11" fillId="0" borderId="0" xfId="0" applyNumberFormat="1" applyFont="1" applyBorder="1" applyAlignment="1">
      <alignment horizontal="left" vertical="center"/>
    </xf>
    <xf numFmtId="3" fontId="11" fillId="0" borderId="0" xfId="0" applyNumberFormat="1" applyFont="1" applyBorder="1" applyAlignment="1">
      <alignment horizontal="left" vertical="center" wrapText="1"/>
    </xf>
    <xf numFmtId="3" fontId="11" fillId="0" borderId="0" xfId="0" applyNumberFormat="1" applyFont="1" applyAlignment="1">
      <alignment horizontal="left" vertical="center"/>
    </xf>
    <xf numFmtId="0" fontId="6" fillId="0" borderId="17" xfId="0" applyNumberFormat="1" applyFont="1" applyBorder="1" applyAlignment="1">
      <alignment horizontal="center" vertical="center" wrapText="1"/>
    </xf>
    <xf numFmtId="4" fontId="6" fillId="0" borderId="2" xfId="0" quotePrefix="1" applyNumberFormat="1" applyFont="1" applyBorder="1" applyAlignment="1">
      <alignment horizontal="right" wrapText="1"/>
    </xf>
    <xf numFmtId="4" fontId="6" fillId="0" borderId="24" xfId="0" quotePrefix="1" applyNumberFormat="1" applyFont="1" applyBorder="1" applyAlignment="1">
      <alignment horizontal="right" wrapText="1"/>
    </xf>
    <xf numFmtId="4" fontId="6" fillId="4" borderId="0" xfId="0" quotePrefix="1" applyNumberFormat="1" applyFont="1" applyFill="1" applyBorder="1" applyAlignment="1">
      <alignment horizontal="right" wrapText="1"/>
    </xf>
    <xf numFmtId="3" fontId="6" fillId="0" borderId="17" xfId="0" applyNumberFormat="1" applyFont="1" applyBorder="1" applyAlignment="1">
      <alignment horizontal="center"/>
    </xf>
    <xf numFmtId="3" fontId="11" fillId="0" borderId="0" xfId="0" applyNumberFormat="1" applyFont="1" applyBorder="1" applyAlignment="1"/>
    <xf numFmtId="3" fontId="11" fillId="0" borderId="0" xfId="0" applyNumberFormat="1" applyFont="1" applyBorder="1" applyAlignment="1">
      <alignment wrapText="1"/>
    </xf>
    <xf numFmtId="3" fontId="11" fillId="0" borderId="0" xfId="0" applyNumberFormat="1" applyFont="1" applyAlignment="1">
      <alignment horizontal="center"/>
    </xf>
    <xf numFmtId="3" fontId="11" fillId="0" borderId="0" xfId="0" applyNumberFormat="1" applyFont="1" applyAlignment="1"/>
    <xf numFmtId="164" fontId="11" fillId="0" borderId="0" xfId="2" applyFont="1" applyBorder="1"/>
    <xf numFmtId="3" fontId="6" fillId="0" borderId="46" xfId="0" applyNumberFormat="1" applyFont="1" applyBorder="1" applyAlignment="1">
      <alignment horizontal="center"/>
    </xf>
    <xf numFmtId="4" fontId="6" fillId="0" borderId="3" xfId="0" applyNumberFormat="1" applyFont="1" applyBorder="1" applyAlignment="1">
      <alignment horizontal="right"/>
    </xf>
    <xf numFmtId="4" fontId="6" fillId="0" borderId="48" xfId="0" applyNumberFormat="1" applyFont="1" applyBorder="1" applyAlignment="1">
      <alignment horizontal="right"/>
    </xf>
    <xf numFmtId="3" fontId="6" fillId="3" borderId="46" xfId="0" applyNumberFormat="1" applyFont="1" applyFill="1" applyBorder="1" applyAlignment="1">
      <alignment horizontal="center"/>
    </xf>
    <xf numFmtId="4" fontId="6" fillId="3" borderId="3" xfId="0" applyNumberFormat="1" applyFont="1" applyFill="1" applyBorder="1"/>
    <xf numFmtId="4" fontId="6" fillId="3" borderId="48" xfId="0" applyNumberFormat="1" applyFont="1" applyFill="1" applyBorder="1"/>
    <xf numFmtId="4" fontId="6" fillId="4" borderId="0" xfId="0" applyNumberFormat="1" applyFont="1" applyFill="1" applyBorder="1"/>
    <xf numFmtId="164" fontId="6" fillId="0" borderId="0" xfId="2" applyFont="1" applyBorder="1"/>
    <xf numFmtId="0" fontId="6" fillId="0" borderId="36" xfId="0" applyNumberFormat="1" applyFont="1" applyBorder="1" applyAlignment="1">
      <alignment horizontal="center" wrapText="1"/>
    </xf>
    <xf numFmtId="165" fontId="11" fillId="0" borderId="37" xfId="0" applyNumberFormat="1" applyFont="1" applyBorder="1"/>
    <xf numFmtId="165" fontId="11" fillId="0" borderId="38" xfId="0" applyNumberFormat="1" applyFont="1" applyBorder="1"/>
    <xf numFmtId="165" fontId="11" fillId="4" borderId="0" xfId="0" applyNumberFormat="1" applyFont="1" applyFill="1" applyBorder="1"/>
    <xf numFmtId="3" fontId="6" fillId="3" borderId="33" xfId="0" applyNumberFormat="1" applyFont="1" applyFill="1" applyBorder="1" applyAlignment="1">
      <alignment horizontal="center"/>
    </xf>
    <xf numFmtId="4" fontId="6" fillId="3" borderId="47" xfId="0" applyNumberFormat="1" applyFont="1" applyFill="1" applyBorder="1"/>
    <xf numFmtId="4" fontId="6" fillId="3" borderId="35" xfId="0" applyNumberFormat="1" applyFont="1" applyFill="1" applyBorder="1"/>
    <xf numFmtId="0" fontId="11" fillId="0" borderId="0" xfId="0" applyNumberFormat="1" applyFont="1" applyAlignment="1">
      <alignment horizontal="center"/>
    </xf>
    <xf numFmtId="3" fontId="11" fillId="4" borderId="0" xfId="0" applyNumberFormat="1" applyFont="1" applyFill="1" applyBorder="1"/>
    <xf numFmtId="3" fontId="6" fillId="0" borderId="0" xfId="0" quotePrefix="1" applyNumberFormat="1" applyFont="1" applyFill="1" applyBorder="1" applyAlignment="1">
      <alignment horizontal="left"/>
    </xf>
    <xf numFmtId="3" fontId="6" fillId="0" borderId="0" xfId="0" applyNumberFormat="1" applyFont="1" applyBorder="1"/>
    <xf numFmtId="3" fontId="11" fillId="4" borderId="0" xfId="0" applyNumberFormat="1" applyFont="1" applyFill="1" applyAlignment="1">
      <alignment wrapText="1"/>
    </xf>
    <xf numFmtId="0" fontId="6" fillId="3" borderId="36" xfId="0" applyNumberFormat="1" applyFont="1" applyFill="1" applyBorder="1" applyAlignment="1">
      <alignment horizontal="center"/>
    </xf>
    <xf numFmtId="0" fontId="6" fillId="3" borderId="37" xfId="0" applyNumberFormat="1" applyFont="1" applyFill="1" applyBorder="1" applyAlignment="1">
      <alignment horizontal="center"/>
    </xf>
    <xf numFmtId="4" fontId="6" fillId="3" borderId="37" xfId="0" applyNumberFormat="1" applyFont="1" applyFill="1" applyBorder="1" applyAlignment="1">
      <alignment horizontal="right"/>
    </xf>
    <xf numFmtId="4" fontId="6" fillId="3" borderId="37" xfId="5" applyNumberFormat="1" applyFont="1" applyFill="1" applyBorder="1" applyAlignment="1">
      <alignment horizontal="right"/>
    </xf>
    <xf numFmtId="4" fontId="6" fillId="3" borderId="37" xfId="0" applyNumberFormat="1" applyFont="1" applyFill="1" applyBorder="1" applyAlignment="1">
      <alignment horizontal="center" vertical="center" wrapText="1"/>
    </xf>
    <xf numFmtId="3" fontId="6" fillId="4" borderId="0" xfId="0" applyNumberFormat="1" applyFont="1" applyFill="1"/>
    <xf numFmtId="3" fontId="6" fillId="3" borderId="0" xfId="0" applyNumberFormat="1" applyFont="1" applyFill="1"/>
    <xf numFmtId="0" fontId="11" fillId="0" borderId="49" xfId="0" applyNumberFormat="1" applyFont="1" applyBorder="1" applyAlignment="1">
      <alignment horizontal="center"/>
    </xf>
    <xf numFmtId="0" fontId="11" fillId="0" borderId="4" xfId="0" applyNumberFormat="1" applyFont="1" applyBorder="1" applyAlignment="1">
      <alignment horizontal="center"/>
    </xf>
    <xf numFmtId="4" fontId="11" fillId="0" borderId="3" xfId="0" applyNumberFormat="1" applyFont="1" applyBorder="1" applyAlignment="1">
      <alignment horizontal="right"/>
    </xf>
    <xf numFmtId="4" fontId="11" fillId="0" borderId="2" xfId="0" applyNumberFormat="1" applyFont="1" applyBorder="1" applyAlignment="1">
      <alignment horizontal="right"/>
    </xf>
    <xf numFmtId="4" fontId="11" fillId="0" borderId="2" xfId="5" applyNumberFormat="1" applyFont="1" applyBorder="1" applyAlignment="1">
      <alignment horizontal="right"/>
    </xf>
    <xf numFmtId="4" fontId="13" fillId="4" borderId="3" xfId="0" applyNumberFormat="1" applyFont="1" applyFill="1" applyBorder="1" applyAlignment="1">
      <alignment horizontal="center" vertical="center" wrapText="1"/>
    </xf>
    <xf numFmtId="0" fontId="11" fillId="0" borderId="46" xfId="0" applyNumberFormat="1" applyFont="1" applyBorder="1" applyAlignment="1">
      <alignment horizontal="center"/>
    </xf>
    <xf numFmtId="0" fontId="11" fillId="0" borderId="3" xfId="0" applyNumberFormat="1" applyFont="1" applyBorder="1" applyAlignment="1">
      <alignment horizontal="center"/>
    </xf>
    <xf numFmtId="4" fontId="11" fillId="0" borderId="3" xfId="5" applyNumberFormat="1" applyFont="1" applyBorder="1" applyAlignment="1">
      <alignment horizontal="right"/>
    </xf>
    <xf numFmtId="0" fontId="11" fillId="4" borderId="46" xfId="0" applyNumberFormat="1" applyFont="1" applyFill="1" applyBorder="1" applyAlignment="1">
      <alignment horizontal="center"/>
    </xf>
    <xf numFmtId="4" fontId="14" fillId="4" borderId="3" xfId="0" applyNumberFormat="1" applyFont="1" applyFill="1" applyBorder="1" applyAlignment="1">
      <alignment horizontal="center" vertical="center" wrapText="1"/>
    </xf>
    <xf numFmtId="4" fontId="11" fillId="4" borderId="3" xfId="0" applyNumberFormat="1" applyFont="1" applyFill="1" applyBorder="1" applyAlignment="1">
      <alignment horizontal="right"/>
    </xf>
    <xf numFmtId="4" fontId="11" fillId="4" borderId="3" xfId="5" applyNumberFormat="1" applyFont="1" applyFill="1" applyBorder="1" applyAlignment="1">
      <alignment horizontal="right"/>
    </xf>
    <xf numFmtId="0" fontId="11" fillId="7" borderId="17" xfId="0" applyNumberFormat="1" applyFont="1" applyFill="1" applyBorder="1" applyAlignment="1">
      <alignment horizontal="center"/>
    </xf>
    <xf numFmtId="0" fontId="11" fillId="7" borderId="2" xfId="0" applyNumberFormat="1" applyFont="1" applyFill="1" applyBorder="1" applyAlignment="1">
      <alignment horizontal="center" wrapText="1"/>
    </xf>
    <xf numFmtId="4" fontId="11" fillId="7" borderId="2" xfId="0" applyNumberFormat="1" applyFont="1" applyFill="1" applyBorder="1" applyAlignment="1">
      <alignment horizontal="right"/>
    </xf>
    <xf numFmtId="165" fontId="11" fillId="7" borderId="2" xfId="0" applyNumberFormat="1" applyFont="1" applyFill="1" applyBorder="1" applyAlignment="1">
      <alignment horizontal="right"/>
    </xf>
    <xf numFmtId="165" fontId="16" fillId="7" borderId="2" xfId="8" applyNumberFormat="1" applyFont="1" applyFill="1" applyBorder="1" applyAlignment="1"/>
    <xf numFmtId="4" fontId="13" fillId="7" borderId="2" xfId="0" applyNumberFormat="1" applyFont="1" applyFill="1" applyBorder="1" applyAlignment="1">
      <alignment horizontal="center" vertical="center" wrapText="1"/>
    </xf>
    <xf numFmtId="4" fontId="13" fillId="7" borderId="24" xfId="0" applyNumberFormat="1" applyFont="1" applyFill="1" applyBorder="1" applyAlignment="1">
      <alignment horizontal="center" vertical="center" wrapText="1"/>
    </xf>
    <xf numFmtId="3" fontId="11" fillId="7" borderId="0" xfId="0" applyNumberFormat="1" applyFont="1" applyFill="1"/>
    <xf numFmtId="0" fontId="11" fillId="0" borderId="17" xfId="0" applyNumberFormat="1" applyFont="1" applyBorder="1" applyAlignment="1">
      <alignment horizontal="center"/>
    </xf>
    <xf numFmtId="0" fontId="11" fillId="0" borderId="2" xfId="0" applyNumberFormat="1" applyFont="1" applyBorder="1" applyAlignment="1">
      <alignment horizontal="center" wrapText="1"/>
    </xf>
    <xf numFmtId="165" fontId="11" fillId="0" borderId="2" xfId="0" applyNumberFormat="1" applyFont="1" applyBorder="1" applyAlignment="1">
      <alignment horizontal="right"/>
    </xf>
    <xf numFmtId="165" fontId="16" fillId="0" borderId="2" xfId="8" applyNumberFormat="1" applyFont="1" applyBorder="1" applyAlignment="1"/>
    <xf numFmtId="4" fontId="13" fillId="4" borderId="2" xfId="0" applyNumberFormat="1" applyFont="1" applyFill="1" applyBorder="1" applyAlignment="1">
      <alignment horizontal="center" vertical="center" wrapText="1"/>
    </xf>
    <xf numFmtId="4" fontId="13" fillId="4" borderId="24" xfId="0" applyNumberFormat="1" applyFont="1" applyFill="1" applyBorder="1" applyAlignment="1">
      <alignment horizontal="center" vertical="center" wrapText="1"/>
    </xf>
    <xf numFmtId="4" fontId="11" fillId="7" borderId="2" xfId="5" applyNumberFormat="1" applyFont="1" applyFill="1" applyBorder="1" applyAlignment="1">
      <alignment horizontal="right"/>
    </xf>
    <xf numFmtId="0" fontId="11" fillId="4" borderId="17" xfId="0" applyNumberFormat="1" applyFont="1" applyFill="1" applyBorder="1" applyAlignment="1">
      <alignment horizontal="center"/>
    </xf>
    <xf numFmtId="0" fontId="11" fillId="4" borderId="2" xfId="0" applyNumberFormat="1" applyFont="1" applyFill="1" applyBorder="1" applyAlignment="1">
      <alignment horizontal="center" wrapText="1"/>
    </xf>
    <xf numFmtId="4" fontId="11" fillId="4" borderId="2" xfId="5" applyNumberFormat="1" applyFont="1" applyFill="1" applyBorder="1" applyAlignment="1">
      <alignment horizontal="right"/>
    </xf>
    <xf numFmtId="165" fontId="11" fillId="4" borderId="2" xfId="0" applyNumberFormat="1" applyFont="1" applyFill="1" applyBorder="1" applyAlignment="1">
      <alignment horizontal="right"/>
    </xf>
    <xf numFmtId="4" fontId="11" fillId="4" borderId="2" xfId="0" applyNumberFormat="1" applyFont="1" applyFill="1" applyBorder="1" applyAlignment="1">
      <alignment horizontal="right"/>
    </xf>
    <xf numFmtId="0" fontId="11" fillId="7" borderId="2" xfId="0" applyNumberFormat="1" applyFont="1" applyFill="1" applyBorder="1"/>
    <xf numFmtId="0" fontId="11" fillId="7" borderId="2" xfId="0" applyNumberFormat="1" applyFont="1" applyFill="1" applyBorder="1" applyAlignment="1">
      <alignment horizontal="center"/>
    </xf>
    <xf numFmtId="0" fontId="11" fillId="0" borderId="2" xfId="0" applyNumberFormat="1" applyFont="1" applyBorder="1" applyAlignment="1">
      <alignment horizontal="center"/>
    </xf>
    <xf numFmtId="0" fontId="11" fillId="4" borderId="2" xfId="0" applyNumberFormat="1" applyFont="1" applyFill="1" applyBorder="1" applyAlignment="1">
      <alignment horizontal="center"/>
    </xf>
    <xf numFmtId="165" fontId="16" fillId="4" borderId="2" xfId="8" applyNumberFormat="1" applyFont="1" applyFill="1" applyBorder="1" applyAlignment="1"/>
    <xf numFmtId="3" fontId="6" fillId="7" borderId="0" xfId="0" applyNumberFormat="1" applyFont="1" applyFill="1"/>
    <xf numFmtId="0" fontId="11" fillId="0" borderId="17" xfId="0" applyNumberFormat="1" applyFont="1" applyFill="1" applyBorder="1" applyAlignment="1">
      <alignment horizontal="center"/>
    </xf>
    <xf numFmtId="0" fontId="11" fillId="0" borderId="2" xfId="0" applyNumberFormat="1" applyFont="1" applyFill="1" applyBorder="1" applyAlignment="1">
      <alignment horizontal="center" wrapText="1"/>
    </xf>
    <xf numFmtId="4" fontId="11" fillId="0" borderId="2" xfId="5" applyNumberFormat="1" applyFont="1" applyFill="1" applyBorder="1" applyAlignment="1">
      <alignment horizontal="right"/>
    </xf>
    <xf numFmtId="165" fontId="11" fillId="0" borderId="2" xfId="0" applyNumberFormat="1" applyFont="1" applyFill="1" applyBorder="1" applyAlignment="1">
      <alignment horizontal="right"/>
    </xf>
    <xf numFmtId="3" fontId="11" fillId="7" borderId="2" xfId="0" applyNumberFormat="1" applyFont="1" applyFill="1" applyBorder="1" applyAlignment="1">
      <alignment horizontal="center"/>
    </xf>
    <xf numFmtId="3" fontId="11" fillId="4" borderId="2" xfId="0" applyNumberFormat="1" applyFont="1" applyFill="1" applyBorder="1" applyAlignment="1">
      <alignment horizontal="center"/>
    </xf>
    <xf numFmtId="3" fontId="11" fillId="4" borderId="3" xfId="0" applyNumberFormat="1" applyFont="1" applyFill="1" applyBorder="1" applyAlignment="1">
      <alignment horizontal="center"/>
    </xf>
    <xf numFmtId="165" fontId="16" fillId="0" borderId="3" xfId="8" applyNumberFormat="1" applyFont="1" applyBorder="1" applyAlignment="1"/>
    <xf numFmtId="49" fontId="11" fillId="7" borderId="2" xfId="0" applyNumberFormat="1" applyFont="1" applyFill="1" applyBorder="1" applyAlignment="1">
      <alignment horizontal="center" shrinkToFit="1"/>
    </xf>
    <xf numFmtId="49" fontId="11" fillId="0" borderId="2" xfId="0" applyNumberFormat="1" applyFont="1" applyFill="1" applyBorder="1" applyAlignment="1">
      <alignment horizontal="center" shrinkToFit="1"/>
    </xf>
    <xf numFmtId="49" fontId="11" fillId="4" borderId="2" xfId="0" applyNumberFormat="1" applyFont="1" applyFill="1" applyBorder="1" applyAlignment="1">
      <alignment horizontal="center" shrinkToFit="1"/>
    </xf>
    <xf numFmtId="4" fontId="14" fillId="4" borderId="2" xfId="0" applyNumberFormat="1" applyFont="1" applyFill="1" applyBorder="1" applyAlignment="1">
      <alignment horizontal="center" vertical="center" wrapText="1"/>
    </xf>
    <xf numFmtId="4" fontId="14" fillId="4" borderId="24" xfId="0" applyNumberFormat="1" applyFont="1" applyFill="1" applyBorder="1" applyAlignment="1">
      <alignment horizontal="center" vertical="center" wrapText="1"/>
    </xf>
    <xf numFmtId="0" fontId="11" fillId="4" borderId="0" xfId="0" applyNumberFormat="1" applyFont="1" applyFill="1" applyBorder="1" applyAlignment="1">
      <alignment horizontal="center"/>
    </xf>
    <xf numFmtId="0" fontId="6" fillId="4" borderId="0" xfId="0" quotePrefix="1" applyNumberFormat="1" applyFont="1" applyFill="1" applyBorder="1" applyAlignment="1">
      <alignment horizontal="center" vertical="justify"/>
    </xf>
    <xf numFmtId="3" fontId="6" fillId="4" borderId="0" xfId="0" applyNumberFormat="1" applyFont="1" applyFill="1" applyBorder="1"/>
    <xf numFmtId="0" fontId="20" fillId="4" borderId="0" xfId="0" applyNumberFormat="1" applyFont="1" applyFill="1" applyBorder="1" applyAlignment="1">
      <alignment horizontal="center"/>
    </xf>
    <xf numFmtId="0" fontId="21" fillId="4" borderId="0" xfId="0" quotePrefix="1" applyNumberFormat="1" applyFont="1" applyFill="1" applyBorder="1" applyAlignment="1">
      <alignment horizontal="center" vertical="justify"/>
    </xf>
    <xf numFmtId="3" fontId="6" fillId="0" borderId="0" xfId="0" applyNumberFormat="1" applyFont="1" applyBorder="1" applyAlignment="1"/>
    <xf numFmtId="0" fontId="21" fillId="0" borderId="0" xfId="0" applyNumberFormat="1" applyFont="1" applyBorder="1" applyAlignment="1">
      <alignment horizontal="center"/>
    </xf>
    <xf numFmtId="0" fontId="20" fillId="0" borderId="0" xfId="0" applyNumberFormat="1" applyFont="1" applyBorder="1"/>
    <xf numFmtId="3" fontId="6" fillId="0" borderId="0" xfId="0" applyNumberFormat="1" applyFont="1" applyBorder="1" applyAlignment="1">
      <alignment horizontal="center"/>
    </xf>
    <xf numFmtId="3" fontId="23" fillId="0" borderId="0" xfId="0" applyNumberFormat="1" applyFont="1" applyBorder="1" applyAlignment="1">
      <alignment horizontal="center"/>
    </xf>
    <xf numFmtId="3" fontId="11" fillId="0" borderId="0" xfId="0" applyNumberFormat="1" applyFont="1" applyBorder="1" applyAlignment="1">
      <alignment horizontal="left" indent="1"/>
    </xf>
    <xf numFmtId="0" fontId="20" fillId="0" borderId="0" xfId="0" applyNumberFormat="1" applyFont="1" applyAlignment="1">
      <alignment horizontal="center"/>
    </xf>
    <xf numFmtId="0" fontId="20" fillId="0" borderId="0" xfId="0" applyNumberFormat="1" applyFont="1"/>
    <xf numFmtId="0" fontId="11" fillId="0" borderId="0" xfId="0" applyNumberFormat="1" applyFont="1"/>
    <xf numFmtId="0" fontId="19" fillId="0" borderId="0" xfId="0" applyFont="1"/>
    <xf numFmtId="4" fontId="19" fillId="0" borderId="0" xfId="0" applyNumberFormat="1" applyFont="1"/>
    <xf numFmtId="0" fontId="8" fillId="0" borderId="0" xfId="6" applyFont="1"/>
    <xf numFmtId="0" fontId="9" fillId="4" borderId="18" xfId="6" applyFont="1" applyFill="1" applyBorder="1"/>
    <xf numFmtId="49" fontId="9" fillId="4" borderId="19" xfId="6" applyNumberFormat="1" applyFont="1" applyFill="1" applyBorder="1" applyAlignment="1">
      <alignment horizontal="center" wrapText="1"/>
    </xf>
    <xf numFmtId="49" fontId="9" fillId="4" borderId="20" xfId="6" applyNumberFormat="1" applyFont="1" applyFill="1" applyBorder="1" applyAlignment="1">
      <alignment horizontal="center" wrapText="1"/>
    </xf>
    <xf numFmtId="0" fontId="9" fillId="4" borderId="21" xfId="6" applyFont="1" applyFill="1" applyBorder="1"/>
    <xf numFmtId="4" fontId="9" fillId="4" borderId="4" xfId="6" applyNumberFormat="1" applyFont="1" applyFill="1" applyBorder="1" applyAlignment="1">
      <alignment horizontal="right" wrapText="1"/>
    </xf>
    <xf numFmtId="4" fontId="9" fillId="4" borderId="5" xfId="6" applyNumberFormat="1" applyFont="1" applyFill="1" applyBorder="1" applyAlignment="1">
      <alignment horizontal="right" wrapText="1"/>
    </xf>
    <xf numFmtId="4" fontId="9" fillId="4" borderId="22" xfId="6" applyNumberFormat="1" applyFont="1" applyFill="1" applyBorder="1" applyAlignment="1">
      <alignment horizontal="right" wrapText="1"/>
    </xf>
    <xf numFmtId="0" fontId="8" fillId="4" borderId="23" xfId="6" applyFont="1" applyFill="1" applyBorder="1"/>
    <xf numFmtId="4" fontId="9" fillId="4" borderId="2" xfId="6" applyNumberFormat="1" applyFont="1" applyFill="1" applyBorder="1" applyAlignment="1">
      <alignment horizontal="right" wrapText="1"/>
    </xf>
    <xf numFmtId="4" fontId="8" fillId="4" borderId="2" xfId="6" applyNumberFormat="1" applyFont="1" applyFill="1" applyBorder="1" applyAlignment="1">
      <alignment horizontal="right" wrapText="1"/>
    </xf>
    <xf numFmtId="4" fontId="8" fillId="4" borderId="24" xfId="6" applyNumberFormat="1" applyFont="1" applyFill="1" applyBorder="1" applyAlignment="1">
      <alignment horizontal="right" wrapText="1"/>
    </xf>
    <xf numFmtId="0" fontId="9" fillId="4" borderId="23" xfId="6" applyFont="1" applyFill="1" applyBorder="1"/>
    <xf numFmtId="3" fontId="9" fillId="4" borderId="25" xfId="6" applyNumberFormat="1" applyFont="1" applyFill="1" applyBorder="1" applyAlignment="1">
      <alignment horizontal="left"/>
    </xf>
    <xf numFmtId="4" fontId="9" fillId="3" borderId="39" xfId="6" applyNumberFormat="1" applyFont="1" applyFill="1" applyBorder="1" applyAlignment="1">
      <alignment horizontal="right"/>
    </xf>
    <xf numFmtId="4" fontId="9" fillId="4" borderId="6" xfId="6" applyNumberFormat="1" applyFont="1" applyFill="1" applyBorder="1" applyAlignment="1">
      <alignment horizontal="right"/>
    </xf>
    <xf numFmtId="4" fontId="9" fillId="4" borderId="10" xfId="6" applyNumberFormat="1" applyFont="1" applyFill="1" applyBorder="1" applyAlignment="1">
      <alignment horizontal="right"/>
    </xf>
    <xf numFmtId="3" fontId="8" fillId="4" borderId="0" xfId="6" applyNumberFormat="1" applyFont="1" applyFill="1" applyBorder="1" applyAlignment="1">
      <alignment horizontal="left"/>
    </xf>
    <xf numFmtId="3" fontId="8" fillId="4" borderId="26" xfId="6" applyNumberFormat="1" applyFont="1" applyFill="1" applyBorder="1" applyAlignment="1">
      <alignment horizontal="left"/>
    </xf>
    <xf numFmtId="0" fontId="8" fillId="4" borderId="25" xfId="6" applyNumberFormat="1" applyFont="1" applyFill="1" applyBorder="1" applyAlignment="1">
      <alignment horizontal="left"/>
    </xf>
    <xf numFmtId="0" fontId="8" fillId="4" borderId="0" xfId="6" applyNumberFormat="1" applyFont="1" applyFill="1" applyBorder="1" applyAlignment="1">
      <alignment horizontal="left"/>
    </xf>
    <xf numFmtId="0" fontId="9" fillId="0" borderId="0" xfId="6" applyFont="1" applyBorder="1" applyAlignment="1">
      <alignment wrapText="1"/>
    </xf>
    <xf numFmtId="3" fontId="9" fillId="0" borderId="0" xfId="6" applyNumberFormat="1" applyFont="1" applyBorder="1"/>
    <xf numFmtId="3" fontId="8" fillId="4" borderId="19" xfId="6" applyNumberFormat="1" applyFont="1" applyFill="1" applyBorder="1" applyAlignment="1">
      <alignment horizontal="right" wrapText="1"/>
    </xf>
    <xf numFmtId="3" fontId="8" fillId="4" borderId="12" xfId="6" applyNumberFormat="1" applyFont="1" applyFill="1" applyBorder="1" applyAlignment="1">
      <alignment horizontal="right" wrapText="1"/>
    </xf>
    <xf numFmtId="0" fontId="8" fillId="4" borderId="27" xfId="6" applyNumberFormat="1" applyFont="1" applyFill="1" applyBorder="1" applyAlignment="1">
      <alignment horizontal="left" wrapText="1"/>
    </xf>
    <xf numFmtId="4" fontId="8" fillId="4" borderId="28" xfId="6" applyNumberFormat="1" applyFont="1" applyFill="1" applyBorder="1" applyAlignment="1">
      <alignment horizontal="right" wrapText="1"/>
    </xf>
    <xf numFmtId="4" fontId="8" fillId="4" borderId="29" xfId="6" applyNumberFormat="1" applyFont="1" applyFill="1" applyBorder="1" applyAlignment="1">
      <alignment horizontal="right" wrapText="1"/>
    </xf>
    <xf numFmtId="0" fontId="8" fillId="4" borderId="30" xfId="6" applyNumberFormat="1" applyFont="1" applyFill="1" applyBorder="1" applyAlignment="1">
      <alignment horizontal="left"/>
    </xf>
    <xf numFmtId="4" fontId="8" fillId="4" borderId="31" xfId="6" applyNumberFormat="1" applyFont="1" applyFill="1" applyBorder="1" applyAlignment="1">
      <alignment horizontal="right"/>
    </xf>
    <xf numFmtId="4" fontId="8" fillId="4" borderId="32" xfId="6" applyNumberFormat="1" applyFont="1" applyFill="1" applyBorder="1" applyAlignment="1">
      <alignment horizontal="right"/>
    </xf>
    <xf numFmtId="0" fontId="8" fillId="4" borderId="33" xfId="6" applyNumberFormat="1" applyFont="1" applyFill="1" applyBorder="1"/>
    <xf numFmtId="4" fontId="8" fillId="4" borderId="34" xfId="6" applyNumberFormat="1" applyFont="1" applyFill="1" applyBorder="1" applyAlignment="1">
      <alignment horizontal="right"/>
    </xf>
    <xf numFmtId="4" fontId="8" fillId="4" borderId="35" xfId="6" applyNumberFormat="1" applyFont="1" applyFill="1" applyBorder="1" applyAlignment="1">
      <alignment horizontal="right"/>
    </xf>
    <xf numFmtId="0" fontId="25" fillId="4" borderId="0" xfId="6" applyNumberFormat="1" applyFont="1" applyFill="1" applyBorder="1"/>
    <xf numFmtId="4" fontId="25" fillId="4" borderId="0" xfId="6" applyNumberFormat="1" applyFont="1" applyFill="1" applyBorder="1" applyAlignment="1">
      <alignment horizontal="right"/>
    </xf>
    <xf numFmtId="0" fontId="8" fillId="4" borderId="36" xfId="6" applyNumberFormat="1" applyFont="1" applyFill="1" applyBorder="1" applyAlignment="1">
      <alignment horizontal="left"/>
    </xf>
    <xf numFmtId="4" fontId="9" fillId="4" borderId="37" xfId="6" applyNumberFormat="1" applyFont="1" applyFill="1" applyBorder="1" applyAlignment="1">
      <alignment horizontal="right"/>
    </xf>
    <xf numFmtId="4" fontId="9" fillId="4" borderId="38" xfId="6" applyNumberFormat="1" applyFont="1" applyFill="1" applyBorder="1" applyAlignment="1">
      <alignment horizontal="right"/>
    </xf>
    <xf numFmtId="4" fontId="9" fillId="4" borderId="0" xfId="6" applyNumberFormat="1" applyFont="1" applyFill="1" applyBorder="1" applyAlignment="1">
      <alignment horizontal="right"/>
    </xf>
    <xf numFmtId="0" fontId="8" fillId="0" borderId="0" xfId="0" applyFont="1"/>
    <xf numFmtId="4" fontId="8" fillId="0" borderId="0" xfId="0" applyNumberFormat="1" applyFont="1"/>
    <xf numFmtId="0" fontId="11" fillId="0" borderId="0" xfId="0" applyFont="1"/>
    <xf numFmtId="0" fontId="6" fillId="6" borderId="36" xfId="0" quotePrefix="1" applyNumberFormat="1" applyFont="1" applyFill="1" applyBorder="1" applyAlignment="1">
      <alignment horizontal="center" vertical="center" wrapText="1"/>
    </xf>
    <xf numFmtId="0" fontId="6" fillId="6" borderId="37" xfId="0" applyNumberFormat="1" applyFont="1" applyFill="1" applyBorder="1" applyAlignment="1">
      <alignment horizontal="center" vertical="center" wrapText="1"/>
    </xf>
    <xf numFmtId="4" fontId="6" fillId="6" borderId="37" xfId="0" applyNumberFormat="1" applyFont="1" applyFill="1" applyBorder="1" applyAlignment="1">
      <alignment horizontal="center" vertical="center" wrapText="1"/>
    </xf>
    <xf numFmtId="3" fontId="6" fillId="6" borderId="37" xfId="0" applyNumberFormat="1" applyFont="1" applyFill="1" applyBorder="1" applyAlignment="1">
      <alignment horizontal="center" vertical="center" wrapText="1"/>
    </xf>
    <xf numFmtId="3" fontId="6" fillId="6" borderId="37" xfId="0" quotePrefix="1" applyNumberFormat="1" applyFont="1" applyFill="1" applyBorder="1" applyAlignment="1">
      <alignment horizontal="center" vertical="center" wrapText="1"/>
    </xf>
    <xf numFmtId="3" fontId="6" fillId="6" borderId="38" xfId="0" quotePrefix="1" applyNumberFormat="1" applyFont="1" applyFill="1" applyBorder="1" applyAlignment="1">
      <alignment horizontal="center" vertical="center" wrapText="1"/>
    </xf>
    <xf numFmtId="0" fontId="12" fillId="5" borderId="36" xfId="0" quotePrefix="1" applyNumberFormat="1" applyFont="1" applyFill="1" applyBorder="1" applyAlignment="1">
      <alignment horizontal="left" vertical="center" wrapText="1"/>
    </xf>
    <xf numFmtId="0" fontId="12" fillId="8" borderId="37" xfId="0" applyNumberFormat="1" applyFont="1" applyFill="1" applyBorder="1" applyAlignment="1">
      <alignment horizontal="center" vertical="center" wrapText="1"/>
    </xf>
    <xf numFmtId="4" fontId="12" fillId="5" borderId="37" xfId="0" applyNumberFormat="1" applyFont="1" applyFill="1" applyBorder="1" applyAlignment="1">
      <alignment horizontal="right" vertical="center" wrapText="1"/>
    </xf>
    <xf numFmtId="165" fontId="12" fillId="5" borderId="37" xfId="0" applyNumberFormat="1" applyFont="1" applyFill="1" applyBorder="1" applyAlignment="1">
      <alignment horizontal="right" vertical="center" wrapText="1"/>
    </xf>
    <xf numFmtId="4" fontId="12" fillId="5" borderId="37" xfId="5" applyNumberFormat="1" applyFont="1" applyFill="1" applyBorder="1" applyAlignment="1">
      <alignment horizontal="right" vertical="center" wrapText="1"/>
    </xf>
    <xf numFmtId="4" fontId="12" fillId="8" borderId="37" xfId="0" applyNumberFormat="1" applyFont="1" applyFill="1" applyBorder="1" applyAlignment="1">
      <alignment horizontal="center" vertical="center" wrapText="1"/>
    </xf>
    <xf numFmtId="4" fontId="12" fillId="8" borderId="38" xfId="0" applyNumberFormat="1" applyFont="1" applyFill="1" applyBorder="1" applyAlignment="1">
      <alignment horizontal="center" vertical="center" wrapText="1"/>
    </xf>
    <xf numFmtId="4" fontId="6" fillId="3" borderId="38" xfId="0" applyNumberFormat="1" applyFont="1" applyFill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right"/>
    </xf>
    <xf numFmtId="4" fontId="11" fillId="0" borderId="4" xfId="5" applyNumberFormat="1" applyFont="1" applyBorder="1" applyAlignment="1">
      <alignment horizontal="right"/>
    </xf>
    <xf numFmtId="4" fontId="13" fillId="4" borderId="4" xfId="0" applyNumberFormat="1" applyFont="1" applyFill="1" applyBorder="1" applyAlignment="1">
      <alignment horizontal="center" vertical="center" wrapText="1"/>
    </xf>
    <xf numFmtId="4" fontId="13" fillId="4" borderId="54" xfId="0" applyNumberFormat="1" applyFont="1" applyFill="1" applyBorder="1" applyAlignment="1">
      <alignment horizontal="center" vertical="center" wrapText="1"/>
    </xf>
    <xf numFmtId="4" fontId="13" fillId="3" borderId="37" xfId="0" applyNumberFormat="1" applyFont="1" applyFill="1" applyBorder="1" applyAlignment="1">
      <alignment horizontal="center" vertical="center" wrapText="1"/>
    </xf>
    <xf numFmtId="4" fontId="13" fillId="3" borderId="38" xfId="0" applyNumberFormat="1" applyFont="1" applyFill="1" applyBorder="1" applyAlignment="1">
      <alignment horizontal="center" vertical="center" wrapText="1"/>
    </xf>
    <xf numFmtId="4" fontId="13" fillId="4" borderId="48" xfId="0" applyNumberFormat="1" applyFont="1" applyFill="1" applyBorder="1" applyAlignment="1">
      <alignment horizontal="center" vertical="center" wrapText="1"/>
    </xf>
    <xf numFmtId="0" fontId="11" fillId="4" borderId="49" xfId="0" applyNumberFormat="1" applyFont="1" applyFill="1" applyBorder="1" applyAlignment="1">
      <alignment horizontal="center"/>
    </xf>
    <xf numFmtId="0" fontId="11" fillId="4" borderId="4" xfId="0" applyNumberFormat="1" applyFont="1" applyFill="1" applyBorder="1" applyAlignment="1">
      <alignment horizontal="center"/>
    </xf>
    <xf numFmtId="4" fontId="11" fillId="4" borderId="4" xfId="0" applyNumberFormat="1" applyFont="1" applyFill="1" applyBorder="1" applyAlignment="1">
      <alignment horizontal="right"/>
    </xf>
    <xf numFmtId="4" fontId="11" fillId="4" borderId="4" xfId="5" applyNumberFormat="1" applyFont="1" applyFill="1" applyBorder="1" applyAlignment="1">
      <alignment horizontal="right"/>
    </xf>
    <xf numFmtId="4" fontId="14" fillId="4" borderId="4" xfId="0" applyNumberFormat="1" applyFont="1" applyFill="1" applyBorder="1" applyAlignment="1">
      <alignment horizontal="center" vertical="center" wrapText="1"/>
    </xf>
    <xf numFmtId="4" fontId="14" fillId="4" borderId="54" xfId="0" applyNumberFormat="1" applyFont="1" applyFill="1" applyBorder="1" applyAlignment="1">
      <alignment horizontal="center" vertical="center" wrapText="1"/>
    </xf>
    <xf numFmtId="4" fontId="14" fillId="4" borderId="48" xfId="0" applyNumberFormat="1" applyFont="1" applyFill="1" applyBorder="1" applyAlignment="1">
      <alignment horizontal="center" vertical="center" wrapText="1"/>
    </xf>
    <xf numFmtId="165" fontId="6" fillId="3" borderId="37" xfId="0" applyNumberFormat="1" applyFont="1" applyFill="1" applyBorder="1" applyAlignment="1">
      <alignment horizontal="right"/>
    </xf>
    <xf numFmtId="4" fontId="15" fillId="3" borderId="37" xfId="8" applyNumberFormat="1" applyFont="1" applyFill="1" applyBorder="1"/>
    <xf numFmtId="0" fontId="11" fillId="7" borderId="49" xfId="0" applyNumberFormat="1" applyFont="1" applyFill="1" applyBorder="1" applyAlignment="1">
      <alignment horizontal="center"/>
    </xf>
    <xf numFmtId="0" fontId="11" fillId="7" borderId="4" xfId="0" applyNumberFormat="1" applyFont="1" applyFill="1" applyBorder="1" applyAlignment="1">
      <alignment horizontal="center" wrapText="1"/>
    </xf>
    <xf numFmtId="4" fontId="11" fillId="7" borderId="4" xfId="0" applyNumberFormat="1" applyFont="1" applyFill="1" applyBorder="1" applyAlignment="1">
      <alignment horizontal="right"/>
    </xf>
    <xf numFmtId="165" fontId="11" fillId="7" borderId="4" xfId="0" applyNumberFormat="1" applyFont="1" applyFill="1" applyBorder="1" applyAlignment="1">
      <alignment horizontal="right"/>
    </xf>
    <xf numFmtId="165" fontId="16" fillId="7" borderId="4" xfId="8" applyNumberFormat="1" applyFont="1" applyFill="1" applyBorder="1" applyAlignment="1"/>
    <xf numFmtId="4" fontId="13" fillId="7" borderId="4" xfId="0" applyNumberFormat="1" applyFont="1" applyFill="1" applyBorder="1" applyAlignment="1">
      <alignment horizontal="center" vertical="center" wrapText="1"/>
    </xf>
    <xf numFmtId="4" fontId="13" fillId="7" borderId="54" xfId="0" applyNumberFormat="1" applyFont="1" applyFill="1" applyBorder="1" applyAlignment="1">
      <alignment horizontal="center" vertical="center" wrapText="1"/>
    </xf>
    <xf numFmtId="0" fontId="6" fillId="3" borderId="37" xfId="0" applyNumberFormat="1" applyFont="1" applyFill="1" applyBorder="1" applyAlignment="1">
      <alignment horizontal="center" wrapText="1"/>
    </xf>
    <xf numFmtId="0" fontId="11" fillId="0" borderId="3" xfId="0" applyNumberFormat="1" applyFont="1" applyBorder="1" applyAlignment="1">
      <alignment horizontal="center" wrapText="1"/>
    </xf>
    <xf numFmtId="165" fontId="11" fillId="0" borderId="3" xfId="0" applyNumberFormat="1" applyFont="1" applyBorder="1" applyAlignment="1">
      <alignment horizontal="right"/>
    </xf>
    <xf numFmtId="4" fontId="11" fillId="7" borderId="4" xfId="5" applyNumberFormat="1" applyFont="1" applyFill="1" applyBorder="1" applyAlignment="1">
      <alignment horizontal="right"/>
    </xf>
    <xf numFmtId="165" fontId="15" fillId="3" borderId="37" xfId="8" applyNumberFormat="1" applyFont="1" applyFill="1" applyBorder="1" applyAlignment="1"/>
    <xf numFmtId="0" fontId="11" fillId="4" borderId="3" xfId="0" applyNumberFormat="1" applyFont="1" applyFill="1" applyBorder="1"/>
    <xf numFmtId="165" fontId="11" fillId="4" borderId="3" xfId="0" applyNumberFormat="1" applyFont="1" applyFill="1" applyBorder="1" applyAlignment="1">
      <alignment horizontal="right"/>
    </xf>
    <xf numFmtId="0" fontId="11" fillId="7" borderId="4" xfId="0" applyNumberFormat="1" applyFont="1" applyFill="1" applyBorder="1" applyAlignment="1">
      <alignment horizontal="center"/>
    </xf>
    <xf numFmtId="4" fontId="6" fillId="3" borderId="37" xfId="5" applyNumberFormat="1" applyFont="1" applyFill="1" applyBorder="1" applyAlignment="1">
      <alignment horizontal="right" wrapText="1"/>
    </xf>
    <xf numFmtId="165" fontId="16" fillId="4" borderId="3" xfId="8" applyNumberFormat="1" applyFont="1" applyFill="1" applyBorder="1" applyAlignment="1"/>
    <xf numFmtId="3" fontId="6" fillId="3" borderId="37" xfId="0" applyNumberFormat="1" applyFont="1" applyFill="1" applyBorder="1" applyAlignment="1">
      <alignment horizontal="center" wrapText="1"/>
    </xf>
    <xf numFmtId="165" fontId="16" fillId="3" borderId="37" xfId="8" applyNumberFormat="1" applyFont="1" applyFill="1" applyBorder="1" applyAlignment="1"/>
    <xf numFmtId="0" fontId="11" fillId="4" borderId="3" xfId="0" applyNumberFormat="1" applyFont="1" applyFill="1" applyBorder="1" applyAlignment="1">
      <alignment horizontal="center" wrapText="1"/>
    </xf>
    <xf numFmtId="0" fontId="12" fillId="5" borderId="36" xfId="0" applyNumberFormat="1" applyFont="1" applyFill="1" applyBorder="1" applyAlignment="1">
      <alignment horizontal="left"/>
    </xf>
    <xf numFmtId="3" fontId="17" fillId="8" borderId="37" xfId="0" applyNumberFormat="1" applyFont="1" applyFill="1" applyBorder="1" applyAlignment="1">
      <alignment horizontal="center"/>
    </xf>
    <xf numFmtId="4" fontId="17" fillId="5" borderId="37" xfId="5" applyNumberFormat="1" applyFont="1" applyFill="1" applyBorder="1" applyAlignment="1">
      <alignment horizontal="right"/>
    </xf>
    <xf numFmtId="165" fontId="12" fillId="5" borderId="37" xfId="8" applyNumberFormat="1" applyFont="1" applyFill="1" applyBorder="1" applyAlignment="1"/>
    <xf numFmtId="3" fontId="6" fillId="3" borderId="37" xfId="0" applyNumberFormat="1" applyFont="1" applyFill="1" applyBorder="1" applyAlignment="1">
      <alignment horizontal="center"/>
    </xf>
    <xf numFmtId="0" fontId="11" fillId="4" borderId="50" xfId="0" applyNumberFormat="1" applyFont="1" applyFill="1" applyBorder="1" applyAlignment="1">
      <alignment horizontal="center"/>
    </xf>
    <xf numFmtId="3" fontId="11" fillId="4" borderId="5" xfId="0" applyNumberFormat="1" applyFont="1" applyFill="1" applyBorder="1" applyAlignment="1">
      <alignment horizontal="center"/>
    </xf>
    <xf numFmtId="4" fontId="11" fillId="4" borderId="5" xfId="5" applyNumberFormat="1" applyFont="1" applyFill="1" applyBorder="1" applyAlignment="1">
      <alignment horizontal="right"/>
    </xf>
    <xf numFmtId="165" fontId="16" fillId="0" borderId="5" xfId="8" applyNumberFormat="1" applyFont="1" applyBorder="1" applyAlignment="1"/>
    <xf numFmtId="4" fontId="13" fillId="4" borderId="5" xfId="0" applyNumberFormat="1" applyFont="1" applyFill="1" applyBorder="1" applyAlignment="1">
      <alignment horizontal="center" vertical="center" wrapText="1"/>
    </xf>
    <xf numFmtId="4" fontId="13" fillId="4" borderId="22" xfId="0" applyNumberFormat="1" applyFont="1" applyFill="1" applyBorder="1" applyAlignment="1">
      <alignment horizontal="center" vertical="center" wrapText="1"/>
    </xf>
    <xf numFmtId="0" fontId="6" fillId="3" borderId="37" xfId="0" applyNumberFormat="1" applyFont="1" applyFill="1" applyBorder="1" applyAlignment="1">
      <alignment horizontal="center" wrapText="1" shrinkToFit="1"/>
    </xf>
    <xf numFmtId="49" fontId="11" fillId="7" borderId="4" xfId="0" applyNumberFormat="1" applyFont="1" applyFill="1" applyBorder="1" applyAlignment="1">
      <alignment horizontal="center" shrinkToFit="1"/>
    </xf>
    <xf numFmtId="49" fontId="6" fillId="3" borderId="37" xfId="0" applyNumberFormat="1" applyFont="1" applyFill="1" applyBorder="1" applyAlignment="1">
      <alignment horizontal="center" shrinkToFit="1"/>
    </xf>
    <xf numFmtId="49" fontId="11" fillId="4" borderId="3" xfId="0" applyNumberFormat="1" applyFont="1" applyFill="1" applyBorder="1" applyAlignment="1">
      <alignment horizontal="center" shrinkToFit="1"/>
    </xf>
    <xf numFmtId="4" fontId="6" fillId="7" borderId="4" xfId="5" applyNumberFormat="1" applyFont="1" applyFill="1" applyBorder="1" applyAlignment="1">
      <alignment horizontal="right"/>
    </xf>
    <xf numFmtId="49" fontId="11" fillId="0" borderId="3" xfId="0" applyNumberFormat="1" applyFont="1" applyBorder="1" applyAlignment="1">
      <alignment horizontal="center" shrinkToFit="1"/>
    </xf>
    <xf numFmtId="0" fontId="11" fillId="3" borderId="36" xfId="0" applyNumberFormat="1" applyFont="1" applyFill="1" applyBorder="1" applyAlignment="1">
      <alignment horizontal="center"/>
    </xf>
    <xf numFmtId="0" fontId="6" fillId="3" borderId="37" xfId="0" quotePrefix="1" applyNumberFormat="1" applyFont="1" applyFill="1" applyBorder="1" applyAlignment="1">
      <alignment horizontal="center" vertical="justify"/>
    </xf>
    <xf numFmtId="3" fontId="23" fillId="0" borderId="0" xfId="0" applyNumberFormat="1" applyFont="1" applyBorder="1" applyAlignment="1">
      <alignment horizontal="center"/>
    </xf>
    <xf numFmtId="3" fontId="11" fillId="0" borderId="0" xfId="0" applyNumberFormat="1" applyFont="1" applyAlignment="1">
      <alignment horizontal="left"/>
    </xf>
    <xf numFmtId="0" fontId="6" fillId="9" borderId="16" xfId="0" applyNumberFormat="1" applyFont="1" applyFill="1" applyBorder="1" applyAlignment="1">
      <alignment horizontal="center" vertical="center"/>
    </xf>
    <xf numFmtId="0" fontId="6" fillId="9" borderId="11" xfId="0" applyNumberFormat="1" applyFont="1" applyFill="1" applyBorder="1" applyAlignment="1">
      <alignment horizontal="center" vertical="center"/>
    </xf>
    <xf numFmtId="0" fontId="6" fillId="9" borderId="17" xfId="0" applyNumberFormat="1" applyFont="1" applyFill="1" applyBorder="1" applyAlignment="1">
      <alignment horizontal="center" vertical="center"/>
    </xf>
    <xf numFmtId="0" fontId="6" fillId="9" borderId="2" xfId="0" applyNumberFormat="1" applyFont="1" applyFill="1" applyBorder="1" applyAlignment="1">
      <alignment horizontal="center" vertical="center"/>
    </xf>
    <xf numFmtId="0" fontId="6" fillId="9" borderId="46" xfId="0" applyNumberFormat="1" applyFont="1" applyFill="1" applyBorder="1" applyAlignment="1">
      <alignment horizontal="center" vertical="center"/>
    </xf>
    <xf numFmtId="0" fontId="6" fillId="9" borderId="3" xfId="0" applyNumberFormat="1" applyFont="1" applyFill="1" applyBorder="1" applyAlignment="1">
      <alignment horizontal="center" vertical="center"/>
    </xf>
    <xf numFmtId="165" fontId="18" fillId="9" borderId="11" xfId="0" applyNumberFormat="1" applyFont="1" applyFill="1" applyBorder="1" applyAlignment="1">
      <alignment horizontal="center"/>
    </xf>
    <xf numFmtId="165" fontId="18" fillId="9" borderId="2" xfId="0" applyNumberFormat="1" applyFont="1" applyFill="1" applyBorder="1" applyAlignment="1">
      <alignment horizontal="center"/>
    </xf>
    <xf numFmtId="165" fontId="18" fillId="9" borderId="3" xfId="0" applyNumberFormat="1" applyFont="1" applyFill="1" applyBorder="1" applyAlignment="1">
      <alignment horizontal="center"/>
    </xf>
    <xf numFmtId="3" fontId="22" fillId="0" borderId="0" xfId="0" applyNumberFormat="1" applyFont="1" applyAlignment="1">
      <alignment horizontal="center"/>
    </xf>
    <xf numFmtId="0" fontId="21" fillId="0" borderId="0" xfId="0" applyNumberFormat="1" applyFont="1" applyBorder="1" applyAlignment="1">
      <alignment horizontal="center"/>
    </xf>
    <xf numFmtId="165" fontId="18" fillId="9" borderId="9" xfId="0" applyNumberFormat="1" applyFont="1" applyFill="1" applyBorder="1" applyAlignment="1">
      <alignment horizontal="center"/>
    </xf>
    <xf numFmtId="165" fontId="19" fillId="0" borderId="22" xfId="0" applyNumberFormat="1" applyFont="1" applyBorder="1"/>
    <xf numFmtId="165" fontId="19" fillId="0" borderId="35" xfId="0" applyNumberFormat="1" applyFont="1" applyBorder="1"/>
    <xf numFmtId="0" fontId="6" fillId="10" borderId="41" xfId="0" applyNumberFormat="1" applyFont="1" applyFill="1" applyBorder="1" applyAlignment="1">
      <alignment horizontal="center"/>
    </xf>
    <xf numFmtId="0" fontId="6" fillId="10" borderId="42" xfId="0" applyNumberFormat="1" applyFont="1" applyFill="1" applyBorder="1" applyAlignment="1">
      <alignment horizontal="center"/>
    </xf>
    <xf numFmtId="0" fontId="6" fillId="10" borderId="51" xfId="0" applyNumberFormat="1" applyFont="1" applyFill="1" applyBorder="1" applyAlignment="1">
      <alignment horizontal="center"/>
    </xf>
    <xf numFmtId="0" fontId="6" fillId="10" borderId="21" xfId="0" applyNumberFormat="1" applyFont="1" applyFill="1" applyBorder="1" applyAlignment="1">
      <alignment horizontal="center"/>
    </xf>
    <xf numFmtId="0" fontId="6" fillId="10" borderId="0" xfId="0" applyNumberFormat="1" applyFont="1" applyFill="1" applyBorder="1" applyAlignment="1">
      <alignment horizontal="center"/>
    </xf>
    <xf numFmtId="0" fontId="6" fillId="10" borderId="52" xfId="0" applyNumberFormat="1" applyFont="1" applyFill="1" applyBorder="1" applyAlignment="1">
      <alignment horizontal="center"/>
    </xf>
    <xf numFmtId="0" fontId="6" fillId="10" borderId="43" xfId="0" applyNumberFormat="1" applyFont="1" applyFill="1" applyBorder="1" applyAlignment="1">
      <alignment horizontal="center"/>
    </xf>
    <xf numFmtId="0" fontId="6" fillId="10" borderId="44" xfId="0" applyNumberFormat="1" applyFont="1" applyFill="1" applyBorder="1" applyAlignment="1">
      <alignment horizontal="center"/>
    </xf>
    <xf numFmtId="0" fontId="6" fillId="10" borderId="53" xfId="0" applyNumberFormat="1" applyFont="1" applyFill="1" applyBorder="1" applyAlignment="1">
      <alignment horizontal="center"/>
    </xf>
    <xf numFmtId="165" fontId="6" fillId="10" borderId="8" xfId="0" applyNumberFormat="1" applyFont="1" applyFill="1" applyBorder="1" applyAlignment="1">
      <alignment horizontal="center"/>
    </xf>
    <xf numFmtId="165" fontId="6" fillId="10" borderId="5" xfId="0" applyNumberFormat="1" applyFont="1" applyFill="1" applyBorder="1" applyAlignment="1">
      <alignment horizontal="center"/>
    </xf>
    <xf numFmtId="165" fontId="6" fillId="10" borderId="47" xfId="0" applyNumberFormat="1" applyFont="1" applyFill="1" applyBorder="1" applyAlignment="1">
      <alignment horizontal="center"/>
    </xf>
    <xf numFmtId="165" fontId="6" fillId="10" borderId="9" xfId="0" applyNumberFormat="1" applyFont="1" applyFill="1" applyBorder="1" applyAlignment="1">
      <alignment horizontal="center"/>
    </xf>
    <xf numFmtId="165" fontId="6" fillId="10" borderId="22" xfId="0" applyNumberFormat="1" applyFont="1" applyFill="1" applyBorder="1" applyAlignment="1">
      <alignment horizontal="center"/>
    </xf>
    <xf numFmtId="165" fontId="6" fillId="10" borderId="35" xfId="0" applyNumberFormat="1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10" fillId="2" borderId="13" xfId="0" applyNumberFormat="1" applyFont="1" applyFill="1" applyBorder="1" applyAlignment="1">
      <alignment horizontal="center"/>
    </xf>
    <xf numFmtId="0" fontId="10" fillId="2" borderId="14" xfId="0" applyNumberFormat="1" applyFont="1" applyFill="1" applyBorder="1" applyAlignment="1">
      <alignment horizontal="center"/>
    </xf>
    <xf numFmtId="3" fontId="11" fillId="0" borderId="0" xfId="0" applyNumberFormat="1" applyFont="1" applyBorder="1" applyAlignment="1">
      <alignment horizontal="left" vertical="center" wrapText="1"/>
    </xf>
    <xf numFmtId="3" fontId="11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wrapText="1"/>
    </xf>
    <xf numFmtId="0" fontId="6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center" wrapText="1"/>
    </xf>
    <xf numFmtId="4" fontId="9" fillId="3" borderId="13" xfId="6" applyNumberFormat="1" applyFont="1" applyFill="1" applyBorder="1" applyAlignment="1">
      <alignment horizontal="center" wrapText="1"/>
    </xf>
    <xf numFmtId="4" fontId="9" fillId="3" borderId="15" xfId="6" applyNumberFormat="1" applyFont="1" applyFill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9" fillId="0" borderId="0" xfId="6" applyFont="1" applyAlignment="1">
      <alignment horizontal="center"/>
    </xf>
    <xf numFmtId="3" fontId="6" fillId="4" borderId="45" xfId="6" applyNumberFormat="1" applyFont="1" applyFill="1" applyBorder="1" applyAlignment="1">
      <alignment horizontal="center" wrapText="1"/>
    </xf>
    <xf numFmtId="3" fontId="6" fillId="4" borderId="40" xfId="6" applyNumberFormat="1" applyFont="1" applyFill="1" applyBorder="1" applyAlignment="1">
      <alignment horizontal="center" wrapText="1"/>
    </xf>
  </cellXfs>
  <cellStyles count="9">
    <cellStyle name="Comma 2" xfId="7" xr:uid="{00000000-0005-0000-0000-000001000000}"/>
    <cellStyle name="Normal 2" xfId="5" xr:uid="{00000000-0005-0000-0000-000003000000}"/>
    <cellStyle name="Normal 3" xfId="3" xr:uid="{00000000-0005-0000-0000-000004000000}"/>
    <cellStyle name="Normal 3 2" xfId="8" xr:uid="{00000000-0005-0000-0000-000005000000}"/>
    <cellStyle name="Normal 4" xfId="4" xr:uid="{00000000-0005-0000-0000-000006000000}"/>
    <cellStyle name="Normalno" xfId="0" builtinId="0"/>
    <cellStyle name="Normalno 2" xfId="1" xr:uid="{00000000-0005-0000-0000-000007000000}"/>
    <cellStyle name="Normalno 2 2" xfId="6" xr:uid="{00000000-0005-0000-0000-000008000000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213"/>
  <sheetViews>
    <sheetView tabSelected="1" topLeftCell="A178" zoomScale="75" zoomScaleNormal="75" workbookViewId="0">
      <selection activeCell="E210" sqref="E210"/>
    </sheetView>
  </sheetViews>
  <sheetFormatPr defaultColWidth="19.42578125" defaultRowHeight="18.75" x14ac:dyDescent="0.3"/>
  <cols>
    <col min="1" max="1" width="36.28515625" style="63" customWidth="1"/>
    <col min="2" max="2" width="43.28515625" style="140" customWidth="1"/>
    <col min="3" max="3" width="23.140625" style="16" customWidth="1"/>
    <col min="4" max="4" width="20" style="4" bestFit="1" customWidth="1"/>
    <col min="5" max="5" width="20" style="4" customWidth="1"/>
    <col min="6" max="6" width="20" style="4" bestFit="1" customWidth="1"/>
    <col min="7" max="7" width="20" style="4" customWidth="1"/>
    <col min="8" max="8" width="19.7109375" style="4" bestFit="1" customWidth="1"/>
    <col min="9" max="10" width="19" style="4" customWidth="1"/>
    <col min="11" max="12" width="19.7109375" style="4" bestFit="1" customWidth="1"/>
    <col min="13" max="15" width="19.7109375" style="4" customWidth="1"/>
    <col min="16" max="17" width="19.7109375" style="4" bestFit="1" customWidth="1"/>
    <col min="18" max="18" width="19.7109375" style="4" customWidth="1"/>
    <col min="19" max="21" width="20" style="4" customWidth="1"/>
    <col min="22" max="22" width="19.7109375" style="4" bestFit="1" customWidth="1"/>
    <col min="23" max="23" width="19.5703125" style="4" bestFit="1" customWidth="1"/>
    <col min="24" max="70" width="19.42578125" style="6"/>
    <col min="71" max="16384" width="19.42578125" style="4"/>
  </cols>
  <sheetData>
    <row r="1" spans="1:24" ht="15.75" customHeight="1" thickBot="1" x14ac:dyDescent="0.4">
      <c r="A1" s="288" t="s">
        <v>65</v>
      </c>
      <c r="B1" s="289"/>
      <c r="C1" s="289"/>
      <c r="V1" s="286" t="s">
        <v>12</v>
      </c>
      <c r="W1" s="287"/>
      <c r="X1" s="5"/>
    </row>
    <row r="2" spans="1:24" ht="20.25" customHeight="1" x14ac:dyDescent="0.3">
      <c r="A2" s="293" t="s">
        <v>186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7"/>
      <c r="U2" s="7"/>
      <c r="V2" s="7"/>
      <c r="W2" s="7"/>
      <c r="X2" s="5"/>
    </row>
    <row r="3" spans="1:24" ht="20.25" customHeight="1" x14ac:dyDescent="0.3">
      <c r="A3" s="8"/>
      <c r="B3" s="292"/>
      <c r="C3" s="292"/>
      <c r="D3" s="292"/>
      <c r="E3" s="292"/>
      <c r="F3" s="292"/>
      <c r="G3" s="292"/>
      <c r="H3" s="292"/>
      <c r="I3" s="292"/>
      <c r="J3" s="9"/>
      <c r="K3" s="9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5"/>
    </row>
    <row r="4" spans="1:24" ht="18" customHeight="1" x14ac:dyDescent="0.3">
      <c r="A4" s="10" t="s">
        <v>13</v>
      </c>
      <c r="B4" s="11"/>
      <c r="C4" s="12"/>
    </row>
    <row r="5" spans="1:24" ht="22.5" customHeight="1" x14ac:dyDescent="0.3">
      <c r="A5" s="13" t="s">
        <v>65</v>
      </c>
      <c r="B5" s="1"/>
      <c r="C5" s="14"/>
    </row>
    <row r="6" spans="1:24" ht="16.5" customHeight="1" thickBot="1" x14ac:dyDescent="0.35">
      <c r="A6" s="15"/>
      <c r="B6" s="4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24" ht="36.75" customHeight="1" thickBot="1" x14ac:dyDescent="0.35">
      <c r="A7" s="18" t="s">
        <v>14</v>
      </c>
      <c r="B7" s="19" t="s">
        <v>175</v>
      </c>
      <c r="C7" s="20" t="s">
        <v>173</v>
      </c>
      <c r="D7" s="21" t="s">
        <v>176</v>
      </c>
      <c r="E7" s="22"/>
      <c r="F7" s="23" t="s">
        <v>72</v>
      </c>
      <c r="G7" s="23"/>
      <c r="H7" s="24"/>
      <c r="I7" s="24"/>
      <c r="J7" s="24"/>
      <c r="K7" s="24"/>
      <c r="L7" s="24"/>
      <c r="M7" s="24"/>
      <c r="N7" s="24"/>
      <c r="O7" s="24"/>
      <c r="P7" s="25"/>
      <c r="Q7" s="290"/>
      <c r="R7" s="290"/>
      <c r="S7" s="290"/>
      <c r="T7" s="290"/>
      <c r="U7" s="290"/>
      <c r="V7" s="290"/>
      <c r="W7" s="290"/>
    </row>
    <row r="8" spans="1:24" ht="19.5" customHeight="1" x14ac:dyDescent="0.3">
      <c r="A8" s="26" t="s">
        <v>9</v>
      </c>
      <c r="B8" s="27">
        <f>D196+E196+F196+G196+H196</f>
        <v>1040298</v>
      </c>
      <c r="C8" s="27">
        <v>999350</v>
      </c>
      <c r="D8" s="28">
        <v>999350</v>
      </c>
      <c r="E8" s="29"/>
      <c r="F8" s="23"/>
      <c r="G8" s="23"/>
      <c r="H8" s="24"/>
      <c r="I8" s="24"/>
      <c r="J8" s="24"/>
      <c r="K8" s="24"/>
      <c r="L8" s="24"/>
      <c r="M8" s="24"/>
      <c r="N8" s="24"/>
      <c r="O8" s="24"/>
      <c r="P8" s="30"/>
      <c r="Q8" s="291"/>
      <c r="R8" s="291"/>
      <c r="S8" s="291"/>
      <c r="T8" s="291"/>
      <c r="U8" s="291"/>
      <c r="V8" s="291"/>
      <c r="W8" s="291"/>
    </row>
    <row r="9" spans="1:24" ht="36.75" customHeight="1" x14ac:dyDescent="0.3">
      <c r="A9" s="31" t="s">
        <v>59</v>
      </c>
      <c r="B9" s="32">
        <v>0</v>
      </c>
      <c r="C9" s="32">
        <v>700</v>
      </c>
      <c r="D9" s="33">
        <v>700</v>
      </c>
      <c r="E9" s="29"/>
      <c r="F9" s="23" t="s">
        <v>147</v>
      </c>
      <c r="G9" s="23"/>
      <c r="H9" s="24"/>
      <c r="I9" s="24"/>
      <c r="J9" s="24"/>
      <c r="K9" s="24"/>
      <c r="L9" s="24"/>
      <c r="M9" s="24"/>
      <c r="N9" s="24"/>
      <c r="O9" s="24"/>
      <c r="P9" s="34"/>
      <c r="Q9" s="291"/>
      <c r="R9" s="291"/>
      <c r="S9" s="291"/>
      <c r="T9" s="291"/>
      <c r="U9" s="291"/>
      <c r="V9" s="291"/>
      <c r="W9" s="291"/>
    </row>
    <row r="10" spans="1:24" ht="21" customHeight="1" x14ac:dyDescent="0.3">
      <c r="A10" s="31" t="s">
        <v>146</v>
      </c>
      <c r="B10" s="32">
        <f>I196+J196+I198+J198+J201+I201</f>
        <v>607279.32999999996</v>
      </c>
      <c r="C10" s="32">
        <v>529300</v>
      </c>
      <c r="D10" s="33">
        <v>529300</v>
      </c>
      <c r="E10" s="29"/>
      <c r="F10" s="35"/>
      <c r="G10" s="35"/>
      <c r="H10" s="36"/>
      <c r="I10" s="36"/>
      <c r="J10" s="36"/>
      <c r="K10" s="36"/>
      <c r="L10" s="36"/>
      <c r="M10" s="36"/>
      <c r="N10" s="36"/>
      <c r="O10" s="36"/>
      <c r="P10" s="34"/>
      <c r="Q10" s="37"/>
      <c r="R10" s="37"/>
      <c r="S10" s="37"/>
      <c r="T10" s="37"/>
      <c r="U10" s="37"/>
      <c r="V10" s="37"/>
      <c r="W10" s="37"/>
    </row>
    <row r="11" spans="1:24" ht="34.5" customHeight="1" x14ac:dyDescent="0.3">
      <c r="A11" s="38" t="s">
        <v>8</v>
      </c>
      <c r="B11" s="39">
        <v>0</v>
      </c>
      <c r="C11" s="39">
        <v>0</v>
      </c>
      <c r="D11" s="40">
        <v>0</v>
      </c>
      <c r="E11" s="41"/>
      <c r="F11" s="23" t="s">
        <v>73</v>
      </c>
      <c r="G11" s="23"/>
      <c r="H11" s="24"/>
      <c r="I11" s="24"/>
      <c r="J11" s="24"/>
      <c r="K11" s="24"/>
      <c r="L11" s="24"/>
      <c r="M11" s="24"/>
      <c r="N11" s="24"/>
      <c r="O11" s="24"/>
      <c r="P11" s="34"/>
      <c r="Q11" s="291"/>
      <c r="R11" s="291"/>
      <c r="S11" s="291"/>
      <c r="T11" s="291"/>
      <c r="U11" s="291"/>
      <c r="V11" s="291"/>
      <c r="W11" s="291"/>
    </row>
    <row r="12" spans="1:24" x14ac:dyDescent="0.3">
      <c r="A12" s="42" t="s">
        <v>1</v>
      </c>
      <c r="B12" s="32">
        <v>0</v>
      </c>
      <c r="C12" s="32">
        <v>0</v>
      </c>
      <c r="D12" s="33">
        <v>0</v>
      </c>
      <c r="E12" s="29"/>
      <c r="F12" s="43" t="s">
        <v>74</v>
      </c>
      <c r="G12" s="43"/>
      <c r="H12" s="44"/>
      <c r="I12" s="44"/>
      <c r="J12" s="44"/>
      <c r="K12" s="44"/>
      <c r="L12" s="44"/>
      <c r="M12" s="44"/>
      <c r="N12" s="44"/>
      <c r="O12" s="44"/>
      <c r="P12" s="45"/>
      <c r="Q12" s="256"/>
      <c r="R12" s="256"/>
      <c r="S12" s="256"/>
      <c r="T12" s="256"/>
      <c r="U12" s="256"/>
      <c r="V12" s="256"/>
      <c r="W12" s="256"/>
    </row>
    <row r="13" spans="1:24" x14ac:dyDescent="0.3">
      <c r="A13" s="42" t="s">
        <v>11</v>
      </c>
      <c r="B13" s="32">
        <f>L196+M196+N196+O196</f>
        <v>9327129.8000000007</v>
      </c>
      <c r="C13" s="32">
        <v>6169500</v>
      </c>
      <c r="D13" s="33">
        <v>6169500</v>
      </c>
      <c r="E13" s="29"/>
      <c r="F13" s="46"/>
      <c r="G13" s="46"/>
      <c r="I13" s="47"/>
      <c r="J13" s="47"/>
      <c r="K13" s="47"/>
    </row>
    <row r="14" spans="1:24" x14ac:dyDescent="0.3">
      <c r="A14" s="48" t="s">
        <v>211</v>
      </c>
      <c r="B14" s="49">
        <f>U196</f>
        <v>14902.2</v>
      </c>
      <c r="C14" s="49">
        <v>0</v>
      </c>
      <c r="D14" s="50">
        <v>0</v>
      </c>
      <c r="E14" s="29"/>
      <c r="F14" s="46"/>
      <c r="G14" s="46"/>
      <c r="I14" s="47"/>
      <c r="J14" s="47"/>
      <c r="K14" s="47"/>
    </row>
    <row r="15" spans="1:24" x14ac:dyDescent="0.3">
      <c r="A15" s="48" t="s">
        <v>213</v>
      </c>
      <c r="B15" s="49">
        <f>R196</f>
        <v>1500</v>
      </c>
      <c r="C15" s="49"/>
      <c r="D15" s="50"/>
      <c r="E15" s="29"/>
      <c r="F15" s="46"/>
      <c r="G15" s="46"/>
      <c r="I15" s="47"/>
      <c r="J15" s="47"/>
      <c r="K15" s="47"/>
    </row>
    <row r="16" spans="1:24" ht="19.5" thickBot="1" x14ac:dyDescent="0.35">
      <c r="A16" s="51" t="s">
        <v>15</v>
      </c>
      <c r="B16" s="52">
        <f>SUM(B8:B15)</f>
        <v>10991109.33</v>
      </c>
      <c r="C16" s="52">
        <f>SUM(C8:C14)</f>
        <v>7698850</v>
      </c>
      <c r="D16" s="53">
        <f>SUM(D8:D14)</f>
        <v>7698850</v>
      </c>
      <c r="E16" s="54"/>
      <c r="F16" s="46"/>
      <c r="G16" s="46"/>
      <c r="I16" s="55"/>
      <c r="J16" s="55"/>
      <c r="K16" s="55"/>
    </row>
    <row r="17" spans="1:70" ht="23.25" customHeight="1" thickBot="1" x14ac:dyDescent="0.35">
      <c r="A17" s="56" t="s">
        <v>197</v>
      </c>
      <c r="B17" s="57">
        <v>64280.67</v>
      </c>
      <c r="C17" s="57">
        <v>0</v>
      </c>
      <c r="D17" s="58">
        <v>0</v>
      </c>
      <c r="E17" s="59"/>
    </row>
    <row r="18" spans="1:70" ht="22.5" customHeight="1" thickBot="1" x14ac:dyDescent="0.35">
      <c r="A18" s="60" t="s">
        <v>15</v>
      </c>
      <c r="B18" s="61">
        <f>B16+B17</f>
        <v>11055390</v>
      </c>
      <c r="C18" s="61">
        <f>SUM(C16:C17)</f>
        <v>7698850</v>
      </c>
      <c r="D18" s="62">
        <f>SUM(D16:D17)</f>
        <v>7698850</v>
      </c>
      <c r="E18" s="54"/>
    </row>
    <row r="19" spans="1:70" ht="30.75" customHeight="1" x14ac:dyDescent="0.3">
      <c r="B19" s="16"/>
      <c r="E19" s="64"/>
    </row>
    <row r="20" spans="1:70" s="17" customFormat="1" ht="21.75" customHeight="1" thickBot="1" x14ac:dyDescent="0.35">
      <c r="A20" s="65" t="s">
        <v>16</v>
      </c>
      <c r="B20" s="66"/>
      <c r="C20" s="16"/>
      <c r="D20" s="1"/>
      <c r="E20" s="1"/>
      <c r="F20" s="1"/>
      <c r="G20" s="1"/>
      <c r="H20" s="1"/>
      <c r="I20" s="1"/>
      <c r="J20" s="1"/>
      <c r="K20" s="1"/>
      <c r="L20" s="4"/>
      <c r="M20" s="4"/>
      <c r="N20" s="4"/>
      <c r="O20" s="4"/>
      <c r="P20" s="4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</row>
    <row r="21" spans="1:70" ht="107.25" customHeight="1" thickBot="1" x14ac:dyDescent="0.35">
      <c r="A21" s="186" t="s">
        <v>17</v>
      </c>
      <c r="B21" s="187" t="s">
        <v>0</v>
      </c>
      <c r="C21" s="188" t="s">
        <v>177</v>
      </c>
      <c r="D21" s="189" t="s">
        <v>68</v>
      </c>
      <c r="E21" s="189" t="s">
        <v>190</v>
      </c>
      <c r="F21" s="189" t="s">
        <v>69</v>
      </c>
      <c r="G21" s="189" t="s">
        <v>190</v>
      </c>
      <c r="H21" s="189" t="s">
        <v>67</v>
      </c>
      <c r="I21" s="189" t="s">
        <v>66</v>
      </c>
      <c r="J21" s="189" t="s">
        <v>190</v>
      </c>
      <c r="K21" s="189" t="s">
        <v>8</v>
      </c>
      <c r="L21" s="189" t="s">
        <v>217</v>
      </c>
      <c r="M21" s="189" t="s">
        <v>190</v>
      </c>
      <c r="N21" s="189" t="s">
        <v>221</v>
      </c>
      <c r="O21" s="189" t="s">
        <v>190</v>
      </c>
      <c r="P21" s="189" t="s">
        <v>1</v>
      </c>
      <c r="Q21" s="189" t="s">
        <v>150</v>
      </c>
      <c r="R21" s="189" t="s">
        <v>190</v>
      </c>
      <c r="S21" s="189" t="s">
        <v>24</v>
      </c>
      <c r="T21" s="189" t="s">
        <v>211</v>
      </c>
      <c r="U21" s="189" t="s">
        <v>190</v>
      </c>
      <c r="V21" s="190" t="s">
        <v>174</v>
      </c>
      <c r="W21" s="191" t="s">
        <v>178</v>
      </c>
    </row>
    <row r="22" spans="1:70" ht="19.5" thickBot="1" x14ac:dyDescent="0.35">
      <c r="A22" s="192">
        <v>3</v>
      </c>
      <c r="B22" s="193"/>
      <c r="C22" s="194">
        <v>10859840</v>
      </c>
      <c r="D22" s="195">
        <f>D40+D153</f>
        <v>695000</v>
      </c>
      <c r="E22" s="195">
        <f>E40+E153</f>
        <v>-68000</v>
      </c>
      <c r="F22" s="194">
        <f>F40</f>
        <v>272000</v>
      </c>
      <c r="G22" s="194">
        <f>G23+G40</f>
        <v>108948</v>
      </c>
      <c r="H22" s="196">
        <f>H23</f>
        <v>10000</v>
      </c>
      <c r="I22" s="196">
        <f>I40+I153</f>
        <v>340500</v>
      </c>
      <c r="J22" s="196">
        <f>J23+J40+J153+J163</f>
        <v>162360</v>
      </c>
      <c r="K22" s="194">
        <v>0</v>
      </c>
      <c r="L22" s="194">
        <f>L23+L40</f>
        <v>6169500</v>
      </c>
      <c r="M22" s="194">
        <f>M23+M40+M153</f>
        <v>3152000</v>
      </c>
      <c r="N22" s="194">
        <v>0</v>
      </c>
      <c r="O22" s="194">
        <f>O23+O40</f>
        <v>2629.8</v>
      </c>
      <c r="P22" s="194">
        <v>0</v>
      </c>
      <c r="Q22" s="194">
        <v>0</v>
      </c>
      <c r="R22" s="194">
        <v>0</v>
      </c>
      <c r="S22" s="194">
        <v>0</v>
      </c>
      <c r="T22" s="194">
        <v>0</v>
      </c>
      <c r="U22" s="194">
        <f>U23+U40</f>
        <v>14902.2</v>
      </c>
      <c r="V22" s="197">
        <v>7487000</v>
      </c>
      <c r="W22" s="198">
        <v>7487000</v>
      </c>
    </row>
    <row r="23" spans="1:70" ht="19.5" thickBot="1" x14ac:dyDescent="0.35">
      <c r="A23" s="68">
        <v>31</v>
      </c>
      <c r="B23" s="69" t="s">
        <v>7</v>
      </c>
      <c r="C23" s="70">
        <v>9041060</v>
      </c>
      <c r="D23" s="70">
        <v>0</v>
      </c>
      <c r="E23" s="70">
        <v>0</v>
      </c>
      <c r="F23" s="70">
        <v>0</v>
      </c>
      <c r="G23" s="70">
        <f>G24+G29+G36</f>
        <v>1848</v>
      </c>
      <c r="H23" s="71">
        <f>H29</f>
        <v>10000</v>
      </c>
      <c r="I23" s="71">
        <v>0</v>
      </c>
      <c r="J23" s="71">
        <f>J24+J36</f>
        <v>3580</v>
      </c>
      <c r="K23" s="70">
        <v>0</v>
      </c>
      <c r="L23" s="70">
        <f>L24+L29+L36</f>
        <v>6000000</v>
      </c>
      <c r="M23" s="70">
        <f>M24+M29+M36</f>
        <v>3009000</v>
      </c>
      <c r="N23" s="70">
        <v>0</v>
      </c>
      <c r="O23" s="70">
        <f>O24+O29+O36</f>
        <v>2494.8000000000002</v>
      </c>
      <c r="P23" s="70">
        <v>0</v>
      </c>
      <c r="Q23" s="70">
        <v>0</v>
      </c>
      <c r="R23" s="70">
        <v>0</v>
      </c>
      <c r="S23" s="70">
        <v>0</v>
      </c>
      <c r="T23" s="70">
        <v>0</v>
      </c>
      <c r="U23" s="70">
        <f>U24+U29+U36</f>
        <v>14137.2</v>
      </c>
      <c r="V23" s="72">
        <v>6010000</v>
      </c>
      <c r="W23" s="199">
        <v>6010000</v>
      </c>
    </row>
    <row r="24" spans="1:70" s="74" customFormat="1" ht="19.5" thickBot="1" x14ac:dyDescent="0.35">
      <c r="A24" s="68">
        <v>311</v>
      </c>
      <c r="B24" s="69" t="s">
        <v>20</v>
      </c>
      <c r="C24" s="70">
        <v>7565000</v>
      </c>
      <c r="D24" s="70">
        <v>0</v>
      </c>
      <c r="E24" s="70">
        <v>0</v>
      </c>
      <c r="F24" s="70">
        <v>0</v>
      </c>
      <c r="G24" s="70">
        <f>G25</f>
        <v>1200</v>
      </c>
      <c r="H24" s="71">
        <v>0</v>
      </c>
      <c r="I24" s="71">
        <v>0</v>
      </c>
      <c r="J24" s="71">
        <f>J26</f>
        <v>3000</v>
      </c>
      <c r="K24" s="70">
        <v>0</v>
      </c>
      <c r="L24" s="70">
        <f>L25</f>
        <v>5000000</v>
      </c>
      <c r="M24" s="70">
        <f>M25+M26+M27+M28</f>
        <v>2550000</v>
      </c>
      <c r="N24" s="70">
        <v>0</v>
      </c>
      <c r="O24" s="70">
        <f>O25</f>
        <v>1620</v>
      </c>
      <c r="P24" s="70">
        <v>0</v>
      </c>
      <c r="Q24" s="70">
        <v>0</v>
      </c>
      <c r="R24" s="70">
        <v>0</v>
      </c>
      <c r="S24" s="70">
        <v>0</v>
      </c>
      <c r="T24" s="70">
        <v>0</v>
      </c>
      <c r="U24" s="70">
        <f>U25</f>
        <v>9180</v>
      </c>
      <c r="V24" s="204">
        <v>5000000</v>
      </c>
      <c r="W24" s="205">
        <v>5000000</v>
      </c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</row>
    <row r="25" spans="1:70" x14ac:dyDescent="0.3">
      <c r="A25" s="75">
        <v>31111</v>
      </c>
      <c r="B25" s="76" t="s">
        <v>29</v>
      </c>
      <c r="C25" s="200">
        <v>6512000</v>
      </c>
      <c r="D25" s="200">
        <v>0</v>
      </c>
      <c r="E25" s="200">
        <v>0</v>
      </c>
      <c r="F25" s="200">
        <v>0</v>
      </c>
      <c r="G25" s="200">
        <v>1200</v>
      </c>
      <c r="H25" s="201">
        <v>0</v>
      </c>
      <c r="I25" s="201">
        <v>0</v>
      </c>
      <c r="J25" s="201">
        <v>0</v>
      </c>
      <c r="K25" s="200">
        <v>0</v>
      </c>
      <c r="L25" s="200">
        <v>5000000</v>
      </c>
      <c r="M25" s="200">
        <v>1500000</v>
      </c>
      <c r="N25" s="200">
        <v>0</v>
      </c>
      <c r="O25" s="200">
        <v>1620</v>
      </c>
      <c r="P25" s="200">
        <v>0</v>
      </c>
      <c r="Q25" s="200">
        <v>0</v>
      </c>
      <c r="R25" s="200">
        <v>0</v>
      </c>
      <c r="S25" s="200">
        <v>0</v>
      </c>
      <c r="T25" s="200">
        <v>0</v>
      </c>
      <c r="U25" s="200">
        <v>9180</v>
      </c>
      <c r="V25" s="202">
        <v>5000000</v>
      </c>
      <c r="W25" s="203">
        <v>5000000</v>
      </c>
    </row>
    <row r="26" spans="1:70" x14ac:dyDescent="0.3">
      <c r="A26" s="96">
        <v>31113</v>
      </c>
      <c r="B26" s="110" t="s">
        <v>200</v>
      </c>
      <c r="C26" s="78">
        <v>503000</v>
      </c>
      <c r="D26" s="78">
        <v>0</v>
      </c>
      <c r="E26" s="78">
        <v>0</v>
      </c>
      <c r="F26" s="78">
        <v>0</v>
      </c>
      <c r="G26" s="78">
        <v>0</v>
      </c>
      <c r="H26" s="79">
        <v>0</v>
      </c>
      <c r="I26" s="79">
        <v>0</v>
      </c>
      <c r="J26" s="79">
        <v>3000</v>
      </c>
      <c r="K26" s="78">
        <v>0</v>
      </c>
      <c r="L26" s="78">
        <v>0</v>
      </c>
      <c r="M26" s="78">
        <v>500000</v>
      </c>
      <c r="N26" s="78">
        <v>0</v>
      </c>
      <c r="O26" s="78">
        <v>0</v>
      </c>
      <c r="P26" s="78">
        <v>0</v>
      </c>
      <c r="Q26" s="78">
        <v>0</v>
      </c>
      <c r="R26" s="78">
        <v>0</v>
      </c>
      <c r="S26" s="78">
        <v>0</v>
      </c>
      <c r="T26" s="78">
        <v>0</v>
      </c>
      <c r="U26" s="78">
        <v>0</v>
      </c>
      <c r="V26" s="100">
        <v>0</v>
      </c>
      <c r="W26" s="101">
        <v>0</v>
      </c>
    </row>
    <row r="27" spans="1:70" x14ac:dyDescent="0.3">
      <c r="A27" s="96">
        <v>31131</v>
      </c>
      <c r="B27" s="110" t="s">
        <v>201</v>
      </c>
      <c r="C27" s="78">
        <v>300000</v>
      </c>
      <c r="D27" s="78">
        <v>0</v>
      </c>
      <c r="E27" s="78">
        <v>0</v>
      </c>
      <c r="F27" s="78">
        <v>0</v>
      </c>
      <c r="G27" s="78">
        <v>0</v>
      </c>
      <c r="H27" s="79">
        <v>0</v>
      </c>
      <c r="I27" s="79">
        <v>0</v>
      </c>
      <c r="J27" s="79">
        <v>0</v>
      </c>
      <c r="K27" s="78">
        <v>0</v>
      </c>
      <c r="L27" s="78">
        <v>0</v>
      </c>
      <c r="M27" s="78">
        <v>300000</v>
      </c>
      <c r="N27" s="78">
        <v>0</v>
      </c>
      <c r="O27" s="78">
        <v>0</v>
      </c>
      <c r="P27" s="78">
        <v>0</v>
      </c>
      <c r="Q27" s="78">
        <v>0</v>
      </c>
      <c r="R27" s="78">
        <v>0</v>
      </c>
      <c r="S27" s="78">
        <v>0</v>
      </c>
      <c r="T27" s="78">
        <v>0</v>
      </c>
      <c r="U27" s="78">
        <v>0</v>
      </c>
      <c r="V27" s="100">
        <v>0</v>
      </c>
      <c r="W27" s="101">
        <v>0</v>
      </c>
    </row>
    <row r="28" spans="1:70" ht="19.5" thickBot="1" x14ac:dyDescent="0.35">
      <c r="A28" s="81">
        <v>31141</v>
      </c>
      <c r="B28" s="82" t="s">
        <v>202</v>
      </c>
      <c r="C28" s="77">
        <v>250000</v>
      </c>
      <c r="D28" s="77">
        <v>0</v>
      </c>
      <c r="E28" s="77">
        <v>0</v>
      </c>
      <c r="F28" s="77">
        <v>0</v>
      </c>
      <c r="G28" s="77">
        <v>0</v>
      </c>
      <c r="H28" s="83">
        <v>0</v>
      </c>
      <c r="I28" s="83">
        <v>0</v>
      </c>
      <c r="J28" s="83">
        <v>0</v>
      </c>
      <c r="K28" s="77">
        <v>0</v>
      </c>
      <c r="L28" s="77">
        <v>0</v>
      </c>
      <c r="M28" s="77">
        <v>250000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77">
        <v>0</v>
      </c>
      <c r="T28" s="77">
        <v>0</v>
      </c>
      <c r="U28" s="77">
        <v>0</v>
      </c>
      <c r="V28" s="80">
        <v>0</v>
      </c>
      <c r="W28" s="206">
        <v>0</v>
      </c>
    </row>
    <row r="29" spans="1:70" s="74" customFormat="1" ht="19.5" thickBot="1" x14ac:dyDescent="0.35">
      <c r="A29" s="68">
        <v>312</v>
      </c>
      <c r="B29" s="69" t="s">
        <v>18</v>
      </c>
      <c r="C29" s="70">
        <v>269500</v>
      </c>
      <c r="D29" s="70">
        <v>0</v>
      </c>
      <c r="E29" s="70">
        <v>0</v>
      </c>
      <c r="F29" s="70">
        <v>0</v>
      </c>
      <c r="G29" s="70">
        <f>G30+G34</f>
        <v>450</v>
      </c>
      <c r="H29" s="71">
        <f>H35</f>
        <v>10000</v>
      </c>
      <c r="I29" s="71">
        <v>0</v>
      </c>
      <c r="J29" s="71">
        <v>0</v>
      </c>
      <c r="K29" s="70">
        <v>0</v>
      </c>
      <c r="L29" s="70">
        <f>L35</f>
        <v>200000</v>
      </c>
      <c r="M29" s="70">
        <f>M30+M31+M32+M33+M34+M35</f>
        <v>55000</v>
      </c>
      <c r="N29" s="70">
        <v>0</v>
      </c>
      <c r="O29" s="70">
        <f>O30+O34</f>
        <v>607.5</v>
      </c>
      <c r="P29" s="70">
        <v>0</v>
      </c>
      <c r="Q29" s="70">
        <v>0</v>
      </c>
      <c r="R29" s="70">
        <v>0</v>
      </c>
      <c r="S29" s="70">
        <v>0</v>
      </c>
      <c r="T29" s="70">
        <v>0</v>
      </c>
      <c r="U29" s="70">
        <f>U30+U34+U35</f>
        <v>3442.5</v>
      </c>
      <c r="V29" s="204">
        <v>210000</v>
      </c>
      <c r="W29" s="205">
        <v>210000</v>
      </c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</row>
    <row r="30" spans="1:70" s="74" customFormat="1" x14ac:dyDescent="0.3">
      <c r="A30" s="207">
        <v>31212</v>
      </c>
      <c r="B30" s="208" t="s">
        <v>215</v>
      </c>
      <c r="C30" s="209">
        <v>32500</v>
      </c>
      <c r="D30" s="209">
        <v>0</v>
      </c>
      <c r="E30" s="209">
        <v>0</v>
      </c>
      <c r="F30" s="209">
        <v>0</v>
      </c>
      <c r="G30" s="209">
        <v>250</v>
      </c>
      <c r="H30" s="210">
        <v>0</v>
      </c>
      <c r="I30" s="210">
        <v>0</v>
      </c>
      <c r="J30" s="210">
        <v>0</v>
      </c>
      <c r="K30" s="209">
        <v>0</v>
      </c>
      <c r="L30" s="209">
        <v>0</v>
      </c>
      <c r="M30" s="209">
        <v>30000</v>
      </c>
      <c r="N30" s="209">
        <v>0</v>
      </c>
      <c r="O30" s="209">
        <v>337.5</v>
      </c>
      <c r="P30" s="209">
        <v>0</v>
      </c>
      <c r="Q30" s="209">
        <v>0</v>
      </c>
      <c r="R30" s="209">
        <v>0</v>
      </c>
      <c r="S30" s="209">
        <v>0</v>
      </c>
      <c r="T30" s="209">
        <v>0</v>
      </c>
      <c r="U30" s="209">
        <v>1912.5</v>
      </c>
      <c r="V30" s="202">
        <v>0</v>
      </c>
      <c r="W30" s="203">
        <v>0</v>
      </c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3"/>
    </row>
    <row r="31" spans="1:70" s="74" customFormat="1" x14ac:dyDescent="0.3">
      <c r="A31" s="103">
        <v>31213</v>
      </c>
      <c r="B31" s="111" t="s">
        <v>220</v>
      </c>
      <c r="C31" s="107">
        <v>100000</v>
      </c>
      <c r="D31" s="107">
        <v>0</v>
      </c>
      <c r="E31" s="107">
        <v>0</v>
      </c>
      <c r="F31" s="107">
        <v>0</v>
      </c>
      <c r="G31" s="107">
        <v>0</v>
      </c>
      <c r="H31" s="105">
        <v>0</v>
      </c>
      <c r="I31" s="105">
        <v>0</v>
      </c>
      <c r="J31" s="105">
        <v>0</v>
      </c>
      <c r="K31" s="107">
        <v>0</v>
      </c>
      <c r="L31" s="107">
        <v>0</v>
      </c>
      <c r="M31" s="107">
        <v>100000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0">
        <v>0</v>
      </c>
      <c r="W31" s="101">
        <v>0</v>
      </c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</row>
    <row r="32" spans="1:70" s="74" customFormat="1" x14ac:dyDescent="0.3">
      <c r="A32" s="103">
        <v>31215</v>
      </c>
      <c r="B32" s="111" t="s">
        <v>218</v>
      </c>
      <c r="C32" s="107">
        <v>15000</v>
      </c>
      <c r="D32" s="107">
        <v>0</v>
      </c>
      <c r="E32" s="107">
        <v>0</v>
      </c>
      <c r="F32" s="107">
        <v>0</v>
      </c>
      <c r="G32" s="107">
        <v>0</v>
      </c>
      <c r="H32" s="105">
        <v>0</v>
      </c>
      <c r="I32" s="105">
        <v>0</v>
      </c>
      <c r="J32" s="105">
        <v>0</v>
      </c>
      <c r="K32" s="107">
        <v>0</v>
      </c>
      <c r="L32" s="107">
        <v>0</v>
      </c>
      <c r="M32" s="107">
        <v>15000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0</v>
      </c>
      <c r="V32" s="100">
        <v>0</v>
      </c>
      <c r="W32" s="101">
        <v>0</v>
      </c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</row>
    <row r="33" spans="1:70" s="74" customFormat="1" x14ac:dyDescent="0.3">
      <c r="A33" s="103">
        <v>31216</v>
      </c>
      <c r="B33" s="111" t="s">
        <v>219</v>
      </c>
      <c r="C33" s="107">
        <v>90000</v>
      </c>
      <c r="D33" s="107">
        <v>0</v>
      </c>
      <c r="E33" s="107">
        <v>0</v>
      </c>
      <c r="F33" s="107">
        <v>0</v>
      </c>
      <c r="G33" s="107">
        <v>0</v>
      </c>
      <c r="H33" s="105">
        <v>0</v>
      </c>
      <c r="I33" s="105">
        <v>0</v>
      </c>
      <c r="J33" s="105">
        <v>0</v>
      </c>
      <c r="K33" s="107">
        <v>0</v>
      </c>
      <c r="L33" s="107">
        <v>0</v>
      </c>
      <c r="M33" s="107">
        <v>90000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0</v>
      </c>
      <c r="V33" s="100">
        <v>0</v>
      </c>
      <c r="W33" s="101">
        <v>0</v>
      </c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</row>
    <row r="34" spans="1:70" s="74" customFormat="1" x14ac:dyDescent="0.3">
      <c r="A34" s="103">
        <v>31219</v>
      </c>
      <c r="B34" s="111" t="s">
        <v>216</v>
      </c>
      <c r="C34" s="107">
        <v>22000</v>
      </c>
      <c r="D34" s="107">
        <v>0</v>
      </c>
      <c r="E34" s="107">
        <v>0</v>
      </c>
      <c r="F34" s="107">
        <v>0</v>
      </c>
      <c r="G34" s="107">
        <v>200</v>
      </c>
      <c r="H34" s="105">
        <v>0</v>
      </c>
      <c r="I34" s="105">
        <v>0</v>
      </c>
      <c r="J34" s="105">
        <v>0</v>
      </c>
      <c r="K34" s="107">
        <v>0</v>
      </c>
      <c r="L34" s="107">
        <v>0</v>
      </c>
      <c r="M34" s="107">
        <v>20000</v>
      </c>
      <c r="N34" s="107">
        <v>0</v>
      </c>
      <c r="O34" s="107">
        <v>270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1530</v>
      </c>
      <c r="V34" s="100">
        <v>0</v>
      </c>
      <c r="W34" s="101">
        <v>0</v>
      </c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</row>
    <row r="35" spans="1:70" ht="19.5" thickBot="1" x14ac:dyDescent="0.35">
      <c r="A35" s="81">
        <v>3121</v>
      </c>
      <c r="B35" s="82" t="s">
        <v>18</v>
      </c>
      <c r="C35" s="77">
        <v>10000</v>
      </c>
      <c r="D35" s="77">
        <v>0</v>
      </c>
      <c r="E35" s="77">
        <v>0</v>
      </c>
      <c r="F35" s="77">
        <v>0</v>
      </c>
      <c r="G35" s="77">
        <v>0</v>
      </c>
      <c r="H35" s="83">
        <v>10000</v>
      </c>
      <c r="I35" s="83">
        <v>0</v>
      </c>
      <c r="J35" s="83">
        <v>0</v>
      </c>
      <c r="K35" s="77">
        <v>0</v>
      </c>
      <c r="L35" s="77">
        <v>200000</v>
      </c>
      <c r="M35" s="77">
        <v>-200000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77">
        <v>0</v>
      </c>
      <c r="U35" s="77">
        <v>0</v>
      </c>
      <c r="V35" s="80">
        <v>210000</v>
      </c>
      <c r="W35" s="206">
        <v>210000</v>
      </c>
    </row>
    <row r="36" spans="1:70" s="74" customFormat="1" ht="19.5" thickBot="1" x14ac:dyDescent="0.35">
      <c r="A36" s="68">
        <v>313</v>
      </c>
      <c r="B36" s="69" t="s">
        <v>26</v>
      </c>
      <c r="C36" s="70">
        <v>1206560</v>
      </c>
      <c r="D36" s="70">
        <v>0</v>
      </c>
      <c r="E36" s="70">
        <v>0</v>
      </c>
      <c r="F36" s="70">
        <v>0</v>
      </c>
      <c r="G36" s="70">
        <f>G37</f>
        <v>198</v>
      </c>
      <c r="H36" s="70">
        <v>0</v>
      </c>
      <c r="I36" s="71">
        <v>0</v>
      </c>
      <c r="J36" s="71">
        <f>J37+J38+J39</f>
        <v>580</v>
      </c>
      <c r="K36" s="70">
        <v>0</v>
      </c>
      <c r="L36" s="70">
        <f>L37</f>
        <v>800000</v>
      </c>
      <c r="M36" s="70">
        <f>M37+M38+M39</f>
        <v>404000</v>
      </c>
      <c r="N36" s="70">
        <v>0</v>
      </c>
      <c r="O36" s="70">
        <f>O37</f>
        <v>267.3</v>
      </c>
      <c r="P36" s="70">
        <v>0</v>
      </c>
      <c r="Q36" s="70">
        <v>0</v>
      </c>
      <c r="R36" s="70">
        <v>0</v>
      </c>
      <c r="S36" s="70">
        <v>0</v>
      </c>
      <c r="T36" s="70">
        <v>0</v>
      </c>
      <c r="U36" s="70">
        <f>U37</f>
        <v>1514.7</v>
      </c>
      <c r="V36" s="204">
        <v>800000</v>
      </c>
      <c r="W36" s="205">
        <v>800000</v>
      </c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</row>
    <row r="37" spans="1:70" s="6" customFormat="1" x14ac:dyDescent="0.3">
      <c r="A37" s="207">
        <v>31321</v>
      </c>
      <c r="B37" s="76" t="s">
        <v>30</v>
      </c>
      <c r="C37" s="200">
        <v>1202480</v>
      </c>
      <c r="D37" s="200">
        <v>0</v>
      </c>
      <c r="E37" s="200">
        <v>0</v>
      </c>
      <c r="F37" s="200">
        <v>0</v>
      </c>
      <c r="G37" s="200">
        <v>198</v>
      </c>
      <c r="H37" s="200">
        <v>0</v>
      </c>
      <c r="I37" s="201">
        <v>0</v>
      </c>
      <c r="J37" s="201">
        <v>500</v>
      </c>
      <c r="K37" s="200">
        <v>0</v>
      </c>
      <c r="L37" s="200">
        <v>800000</v>
      </c>
      <c r="M37" s="200">
        <v>400000</v>
      </c>
      <c r="N37" s="200">
        <v>0</v>
      </c>
      <c r="O37" s="200">
        <v>267.3</v>
      </c>
      <c r="P37" s="200">
        <v>0</v>
      </c>
      <c r="Q37" s="200">
        <v>0</v>
      </c>
      <c r="R37" s="200">
        <v>0</v>
      </c>
      <c r="S37" s="200">
        <v>0</v>
      </c>
      <c r="T37" s="200">
        <v>0</v>
      </c>
      <c r="U37" s="200">
        <v>1514.7</v>
      </c>
      <c r="V37" s="211">
        <v>800000</v>
      </c>
      <c r="W37" s="212">
        <v>800000</v>
      </c>
    </row>
    <row r="38" spans="1:70" s="6" customFormat="1" x14ac:dyDescent="0.3">
      <c r="A38" s="103">
        <v>31322</v>
      </c>
      <c r="B38" s="111" t="s">
        <v>203</v>
      </c>
      <c r="C38" s="107">
        <v>1020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5">
        <v>0</v>
      </c>
      <c r="J38" s="105">
        <v>20</v>
      </c>
      <c r="K38" s="107">
        <v>0</v>
      </c>
      <c r="L38" s="107">
        <v>0</v>
      </c>
      <c r="M38" s="107">
        <v>1000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25">
        <v>0</v>
      </c>
      <c r="W38" s="126">
        <v>0</v>
      </c>
    </row>
    <row r="39" spans="1:70" ht="19.5" thickBot="1" x14ac:dyDescent="0.35">
      <c r="A39" s="81">
        <v>31332</v>
      </c>
      <c r="B39" s="82" t="s">
        <v>204</v>
      </c>
      <c r="C39" s="86">
        <v>3060</v>
      </c>
      <c r="D39" s="86">
        <v>0</v>
      </c>
      <c r="E39" s="86">
        <v>0</v>
      </c>
      <c r="F39" s="86">
        <v>0</v>
      </c>
      <c r="G39" s="86">
        <v>0</v>
      </c>
      <c r="H39" s="86">
        <v>0</v>
      </c>
      <c r="I39" s="87">
        <v>0</v>
      </c>
      <c r="J39" s="87">
        <v>60</v>
      </c>
      <c r="K39" s="86">
        <v>0</v>
      </c>
      <c r="L39" s="86">
        <v>0</v>
      </c>
      <c r="M39" s="86">
        <v>3000</v>
      </c>
      <c r="N39" s="86">
        <v>0</v>
      </c>
      <c r="O39" s="86">
        <v>0</v>
      </c>
      <c r="P39" s="86">
        <v>0</v>
      </c>
      <c r="Q39" s="86">
        <v>0</v>
      </c>
      <c r="R39" s="86">
        <v>0</v>
      </c>
      <c r="S39" s="86">
        <v>0</v>
      </c>
      <c r="T39" s="86">
        <v>0</v>
      </c>
      <c r="U39" s="86">
        <v>0</v>
      </c>
      <c r="V39" s="85">
        <v>0</v>
      </c>
      <c r="W39" s="213">
        <v>0</v>
      </c>
    </row>
    <row r="40" spans="1:70" ht="19.5" thickBot="1" x14ac:dyDescent="0.35">
      <c r="A40" s="68">
        <v>32</v>
      </c>
      <c r="B40" s="69" t="s">
        <v>19</v>
      </c>
      <c r="C40" s="70">
        <v>1767699.22</v>
      </c>
      <c r="D40" s="214">
        <f>D41+D57+D81+D130+D134</f>
        <v>690000</v>
      </c>
      <c r="E40" s="214">
        <f>E41+E57+E81+E130+E134</f>
        <v>-65650.78</v>
      </c>
      <c r="F40" s="70">
        <f>F57+F81+F134</f>
        <v>272000</v>
      </c>
      <c r="G40" s="70">
        <f>G41+G57+G81+G130+G134</f>
        <v>107100</v>
      </c>
      <c r="H40" s="70">
        <v>0</v>
      </c>
      <c r="I40" s="215">
        <f>I41+I57+I81+I130+I134</f>
        <v>335500</v>
      </c>
      <c r="J40" s="215">
        <f>J41+J57+J81+J130+J134</f>
        <v>156350</v>
      </c>
      <c r="K40" s="70">
        <v>0</v>
      </c>
      <c r="L40" s="70">
        <f>L81+L134</f>
        <v>169500</v>
      </c>
      <c r="M40" s="70">
        <f>M81+M134</f>
        <v>102000</v>
      </c>
      <c r="N40" s="70">
        <v>0</v>
      </c>
      <c r="O40" s="70">
        <f>O41</f>
        <v>135</v>
      </c>
      <c r="P40" s="70">
        <v>0</v>
      </c>
      <c r="Q40" s="70">
        <v>0</v>
      </c>
      <c r="R40" s="70">
        <v>0</v>
      </c>
      <c r="S40" s="70">
        <v>0</v>
      </c>
      <c r="T40" s="70">
        <v>0</v>
      </c>
      <c r="U40" s="70">
        <f>U41</f>
        <v>765</v>
      </c>
      <c r="V40" s="204">
        <v>1467000</v>
      </c>
      <c r="W40" s="205">
        <v>1467000</v>
      </c>
    </row>
    <row r="41" spans="1:70" s="74" customFormat="1" ht="33" customHeight="1" thickBot="1" x14ac:dyDescent="0.35">
      <c r="A41" s="68">
        <v>321</v>
      </c>
      <c r="B41" s="223" t="s">
        <v>60</v>
      </c>
      <c r="C41" s="70">
        <v>460318.49</v>
      </c>
      <c r="D41" s="214">
        <f>D42+D50</f>
        <v>395600</v>
      </c>
      <c r="E41" s="214">
        <f>E50+E42</f>
        <v>21518.49</v>
      </c>
      <c r="F41" s="70">
        <v>0</v>
      </c>
      <c r="G41" s="70">
        <f>G50</f>
        <v>100</v>
      </c>
      <c r="H41" s="70">
        <v>0</v>
      </c>
      <c r="I41" s="215">
        <f>I42</f>
        <v>34000</v>
      </c>
      <c r="J41" s="215">
        <f>J42+J50+J51</f>
        <v>8200</v>
      </c>
      <c r="K41" s="70">
        <v>0</v>
      </c>
      <c r="L41" s="70">
        <v>0</v>
      </c>
      <c r="M41" s="70">
        <f>M50</f>
        <v>0</v>
      </c>
      <c r="N41" s="70">
        <v>0</v>
      </c>
      <c r="O41" s="70">
        <f>O50</f>
        <v>135</v>
      </c>
      <c r="P41" s="70">
        <v>0</v>
      </c>
      <c r="Q41" s="70">
        <v>0</v>
      </c>
      <c r="R41" s="70">
        <v>0</v>
      </c>
      <c r="S41" s="70">
        <v>0</v>
      </c>
      <c r="T41" s="70">
        <v>0</v>
      </c>
      <c r="U41" s="70">
        <f>U50</f>
        <v>765</v>
      </c>
      <c r="V41" s="204">
        <v>429600</v>
      </c>
      <c r="W41" s="205">
        <v>429600</v>
      </c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</row>
    <row r="42" spans="1:70" s="95" customFormat="1" x14ac:dyDescent="0.3">
      <c r="A42" s="216">
        <v>3211</v>
      </c>
      <c r="B42" s="217" t="s">
        <v>31</v>
      </c>
      <c r="C42" s="218">
        <v>38480</v>
      </c>
      <c r="D42" s="219">
        <f>D43+D45+D47</f>
        <v>15600</v>
      </c>
      <c r="E42" s="219">
        <f>E43</f>
        <v>-4120</v>
      </c>
      <c r="F42" s="218">
        <v>0</v>
      </c>
      <c r="G42" s="218">
        <v>0</v>
      </c>
      <c r="H42" s="218">
        <v>0</v>
      </c>
      <c r="I42" s="220">
        <f>I43+I44+I45+I46+I47+I48</f>
        <v>34000</v>
      </c>
      <c r="J42" s="220">
        <f>J43+J44+J45+J46+J47+J48</f>
        <v>-7000</v>
      </c>
      <c r="K42" s="218">
        <v>0</v>
      </c>
      <c r="L42" s="218">
        <v>0</v>
      </c>
      <c r="M42" s="218">
        <v>0</v>
      </c>
      <c r="N42" s="218">
        <v>0</v>
      </c>
      <c r="O42" s="218">
        <v>0</v>
      </c>
      <c r="P42" s="218">
        <v>0</v>
      </c>
      <c r="Q42" s="218">
        <v>0</v>
      </c>
      <c r="R42" s="218">
        <v>0</v>
      </c>
      <c r="S42" s="218">
        <v>0</v>
      </c>
      <c r="T42" s="218">
        <v>0</v>
      </c>
      <c r="U42" s="218">
        <v>0</v>
      </c>
      <c r="V42" s="221">
        <v>49600</v>
      </c>
      <c r="W42" s="222">
        <v>49600</v>
      </c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</row>
    <row r="43" spans="1:70" x14ac:dyDescent="0.3">
      <c r="A43" s="96">
        <v>32111</v>
      </c>
      <c r="B43" s="97" t="s">
        <v>75</v>
      </c>
      <c r="C43" s="78">
        <v>11880</v>
      </c>
      <c r="D43" s="98">
        <v>10000</v>
      </c>
      <c r="E43" s="98">
        <v>-4120</v>
      </c>
      <c r="F43" s="78">
        <v>0</v>
      </c>
      <c r="G43" s="78">
        <v>0</v>
      </c>
      <c r="H43" s="78">
        <v>0</v>
      </c>
      <c r="I43" s="99">
        <v>4000</v>
      </c>
      <c r="J43" s="99">
        <v>2000</v>
      </c>
      <c r="K43" s="78">
        <v>0</v>
      </c>
      <c r="L43" s="78">
        <v>0</v>
      </c>
      <c r="M43" s="78">
        <v>0</v>
      </c>
      <c r="N43" s="78">
        <v>0</v>
      </c>
      <c r="O43" s="78">
        <v>0</v>
      </c>
      <c r="P43" s="78">
        <v>0</v>
      </c>
      <c r="Q43" s="78">
        <v>0</v>
      </c>
      <c r="R43" s="78">
        <v>0</v>
      </c>
      <c r="S43" s="78">
        <v>0</v>
      </c>
      <c r="T43" s="78">
        <v>0</v>
      </c>
      <c r="U43" s="78">
        <v>0</v>
      </c>
      <c r="V43" s="100">
        <v>14000</v>
      </c>
      <c r="W43" s="101">
        <v>14000</v>
      </c>
    </row>
    <row r="44" spans="1:70" x14ac:dyDescent="0.3">
      <c r="A44" s="96">
        <v>32112</v>
      </c>
      <c r="B44" s="97" t="s">
        <v>76</v>
      </c>
      <c r="C44" s="78">
        <v>0</v>
      </c>
      <c r="D44" s="98">
        <v>0</v>
      </c>
      <c r="E44" s="98">
        <v>0</v>
      </c>
      <c r="F44" s="78">
        <v>0</v>
      </c>
      <c r="G44" s="78">
        <v>0</v>
      </c>
      <c r="H44" s="78">
        <v>0</v>
      </c>
      <c r="I44" s="99">
        <v>7000</v>
      </c>
      <c r="J44" s="99">
        <v>-7000</v>
      </c>
      <c r="K44" s="78">
        <v>0</v>
      </c>
      <c r="L44" s="78">
        <v>0</v>
      </c>
      <c r="M44" s="78">
        <v>0</v>
      </c>
      <c r="N44" s="78">
        <v>0</v>
      </c>
      <c r="O44" s="78">
        <v>0</v>
      </c>
      <c r="P44" s="78">
        <v>0</v>
      </c>
      <c r="Q44" s="78">
        <v>0</v>
      </c>
      <c r="R44" s="78">
        <v>0</v>
      </c>
      <c r="S44" s="78">
        <v>0</v>
      </c>
      <c r="T44" s="78">
        <v>0</v>
      </c>
      <c r="U44" s="78">
        <v>0</v>
      </c>
      <c r="V44" s="100">
        <v>7000</v>
      </c>
      <c r="W44" s="101">
        <v>7000</v>
      </c>
    </row>
    <row r="45" spans="1:70" x14ac:dyDescent="0.3">
      <c r="A45" s="96">
        <v>32113</v>
      </c>
      <c r="B45" s="97" t="s">
        <v>77</v>
      </c>
      <c r="C45" s="78">
        <v>19100</v>
      </c>
      <c r="D45" s="98">
        <v>4100</v>
      </c>
      <c r="E45" s="98">
        <v>0</v>
      </c>
      <c r="F45" s="78">
        <v>0</v>
      </c>
      <c r="G45" s="78">
        <v>0</v>
      </c>
      <c r="H45" s="78">
        <v>0</v>
      </c>
      <c r="I45" s="99">
        <v>5000</v>
      </c>
      <c r="J45" s="99">
        <v>10000</v>
      </c>
      <c r="K45" s="78">
        <v>0</v>
      </c>
      <c r="L45" s="78">
        <v>0</v>
      </c>
      <c r="M45" s="78">
        <v>0</v>
      </c>
      <c r="N45" s="78">
        <v>0</v>
      </c>
      <c r="O45" s="78">
        <v>0</v>
      </c>
      <c r="P45" s="78">
        <v>0</v>
      </c>
      <c r="Q45" s="78">
        <v>0</v>
      </c>
      <c r="R45" s="78">
        <v>0</v>
      </c>
      <c r="S45" s="78">
        <v>0</v>
      </c>
      <c r="T45" s="78">
        <v>0</v>
      </c>
      <c r="U45" s="78">
        <v>0</v>
      </c>
      <c r="V45" s="100">
        <v>9100</v>
      </c>
      <c r="W45" s="101">
        <v>9100</v>
      </c>
    </row>
    <row r="46" spans="1:70" ht="37.5" x14ac:dyDescent="0.3">
      <c r="A46" s="96">
        <v>32114</v>
      </c>
      <c r="B46" s="97" t="s">
        <v>78</v>
      </c>
      <c r="C46" s="78">
        <v>0</v>
      </c>
      <c r="D46" s="98">
        <v>0</v>
      </c>
      <c r="E46" s="98">
        <v>0</v>
      </c>
      <c r="F46" s="78">
        <v>0</v>
      </c>
      <c r="G46" s="78">
        <v>0</v>
      </c>
      <c r="H46" s="78">
        <v>0</v>
      </c>
      <c r="I46" s="99">
        <v>7000</v>
      </c>
      <c r="J46" s="99">
        <v>-7000</v>
      </c>
      <c r="K46" s="78">
        <v>0</v>
      </c>
      <c r="L46" s="78">
        <v>0</v>
      </c>
      <c r="M46" s="78">
        <v>0</v>
      </c>
      <c r="N46" s="78">
        <v>0</v>
      </c>
      <c r="O46" s="78">
        <v>0</v>
      </c>
      <c r="P46" s="78">
        <v>0</v>
      </c>
      <c r="Q46" s="78">
        <v>0</v>
      </c>
      <c r="R46" s="78">
        <v>0</v>
      </c>
      <c r="S46" s="78">
        <v>0</v>
      </c>
      <c r="T46" s="78">
        <v>0</v>
      </c>
      <c r="U46" s="78">
        <v>0</v>
      </c>
      <c r="V46" s="100">
        <v>7000</v>
      </c>
      <c r="W46" s="101">
        <v>7000</v>
      </c>
    </row>
    <row r="47" spans="1:70" ht="37.5" x14ac:dyDescent="0.3">
      <c r="A47" s="96">
        <v>32115</v>
      </c>
      <c r="B47" s="97" t="s">
        <v>79</v>
      </c>
      <c r="C47" s="78">
        <v>7500</v>
      </c>
      <c r="D47" s="98">
        <v>1500</v>
      </c>
      <c r="E47" s="98">
        <v>0</v>
      </c>
      <c r="F47" s="78">
        <v>0</v>
      </c>
      <c r="G47" s="78">
        <v>0</v>
      </c>
      <c r="H47" s="78">
        <v>0</v>
      </c>
      <c r="I47" s="99">
        <v>4000</v>
      </c>
      <c r="J47" s="99">
        <v>2000</v>
      </c>
      <c r="K47" s="78">
        <v>0</v>
      </c>
      <c r="L47" s="78">
        <v>0</v>
      </c>
      <c r="M47" s="78">
        <v>0</v>
      </c>
      <c r="N47" s="78">
        <v>0</v>
      </c>
      <c r="O47" s="78">
        <v>0</v>
      </c>
      <c r="P47" s="78">
        <v>0</v>
      </c>
      <c r="Q47" s="78">
        <v>0</v>
      </c>
      <c r="R47" s="78">
        <v>0</v>
      </c>
      <c r="S47" s="78">
        <v>0</v>
      </c>
      <c r="T47" s="78">
        <v>0</v>
      </c>
      <c r="U47" s="78">
        <v>0</v>
      </c>
      <c r="V47" s="100">
        <v>5500</v>
      </c>
      <c r="W47" s="101">
        <v>5500</v>
      </c>
    </row>
    <row r="48" spans="1:70" ht="37.5" x14ac:dyDescent="0.3">
      <c r="A48" s="96">
        <v>32116</v>
      </c>
      <c r="B48" s="97" t="s">
        <v>80</v>
      </c>
      <c r="C48" s="78">
        <v>0</v>
      </c>
      <c r="D48" s="98">
        <v>0</v>
      </c>
      <c r="E48" s="98">
        <v>0</v>
      </c>
      <c r="F48" s="78">
        <v>0</v>
      </c>
      <c r="G48" s="78">
        <v>0</v>
      </c>
      <c r="H48" s="78">
        <v>0</v>
      </c>
      <c r="I48" s="99">
        <v>7000</v>
      </c>
      <c r="J48" s="99">
        <v>-7000</v>
      </c>
      <c r="K48" s="78">
        <v>0</v>
      </c>
      <c r="L48" s="78">
        <v>0</v>
      </c>
      <c r="M48" s="78">
        <v>0</v>
      </c>
      <c r="N48" s="78">
        <v>0</v>
      </c>
      <c r="O48" s="78">
        <v>0</v>
      </c>
      <c r="P48" s="78">
        <v>0</v>
      </c>
      <c r="Q48" s="78">
        <v>0</v>
      </c>
      <c r="R48" s="78">
        <v>0</v>
      </c>
      <c r="S48" s="78">
        <v>0</v>
      </c>
      <c r="T48" s="78">
        <v>0</v>
      </c>
      <c r="U48" s="78">
        <v>0</v>
      </c>
      <c r="V48" s="100">
        <v>7000</v>
      </c>
      <c r="W48" s="101">
        <v>7000</v>
      </c>
    </row>
    <row r="49" spans="1:70" x14ac:dyDescent="0.3">
      <c r="A49" s="96">
        <v>32117</v>
      </c>
      <c r="B49" s="97" t="s">
        <v>81</v>
      </c>
      <c r="C49" s="78">
        <v>0</v>
      </c>
      <c r="D49" s="98">
        <v>0</v>
      </c>
      <c r="E49" s="98">
        <v>0</v>
      </c>
      <c r="F49" s="78">
        <v>0</v>
      </c>
      <c r="G49" s="78">
        <v>0</v>
      </c>
      <c r="H49" s="78">
        <v>0</v>
      </c>
      <c r="I49" s="99">
        <v>0</v>
      </c>
      <c r="J49" s="99">
        <v>0</v>
      </c>
      <c r="K49" s="78">
        <v>0</v>
      </c>
      <c r="L49" s="78">
        <v>0</v>
      </c>
      <c r="M49" s="78">
        <v>0</v>
      </c>
      <c r="N49" s="78">
        <v>0</v>
      </c>
      <c r="O49" s="78">
        <v>0</v>
      </c>
      <c r="P49" s="78">
        <v>0</v>
      </c>
      <c r="Q49" s="78">
        <v>0</v>
      </c>
      <c r="R49" s="78">
        <v>0</v>
      </c>
      <c r="S49" s="78">
        <v>0</v>
      </c>
      <c r="T49" s="78">
        <v>0</v>
      </c>
      <c r="U49" s="78">
        <v>0</v>
      </c>
      <c r="V49" s="100">
        <v>0</v>
      </c>
      <c r="W49" s="101">
        <v>0</v>
      </c>
    </row>
    <row r="50" spans="1:70" s="95" customFormat="1" ht="37.5" x14ac:dyDescent="0.3">
      <c r="A50" s="88">
        <v>32121</v>
      </c>
      <c r="B50" s="89" t="s">
        <v>168</v>
      </c>
      <c r="C50" s="90">
        <v>413638.49</v>
      </c>
      <c r="D50" s="91">
        <v>380000</v>
      </c>
      <c r="E50" s="91">
        <v>25638.49</v>
      </c>
      <c r="F50" s="90">
        <v>0</v>
      </c>
      <c r="G50" s="90">
        <v>100</v>
      </c>
      <c r="H50" s="90">
        <v>0</v>
      </c>
      <c r="I50" s="92">
        <v>0</v>
      </c>
      <c r="J50" s="92">
        <v>7000</v>
      </c>
      <c r="K50" s="90">
        <v>0</v>
      </c>
      <c r="L50" s="90">
        <v>0</v>
      </c>
      <c r="M50" s="90">
        <v>0</v>
      </c>
      <c r="N50" s="90">
        <v>0</v>
      </c>
      <c r="O50" s="90">
        <v>135</v>
      </c>
      <c r="P50" s="90">
        <v>0</v>
      </c>
      <c r="Q50" s="90">
        <v>0</v>
      </c>
      <c r="R50" s="90">
        <v>0</v>
      </c>
      <c r="S50" s="90">
        <v>0</v>
      </c>
      <c r="T50" s="90">
        <v>0</v>
      </c>
      <c r="U50" s="90">
        <v>765</v>
      </c>
      <c r="V50" s="93">
        <v>380000</v>
      </c>
      <c r="W50" s="94">
        <v>380000</v>
      </c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</row>
    <row r="51" spans="1:70" s="95" customFormat="1" x14ac:dyDescent="0.3">
      <c r="A51" s="88">
        <v>3213</v>
      </c>
      <c r="B51" s="89" t="s">
        <v>32</v>
      </c>
      <c r="C51" s="102">
        <v>8200</v>
      </c>
      <c r="D51" s="91">
        <f>D52</f>
        <v>0</v>
      </c>
      <c r="E51" s="91">
        <v>0</v>
      </c>
      <c r="F51" s="102">
        <v>0</v>
      </c>
      <c r="G51" s="102">
        <v>0</v>
      </c>
      <c r="H51" s="102">
        <v>0</v>
      </c>
      <c r="I51" s="92">
        <v>0</v>
      </c>
      <c r="J51" s="92">
        <f>J52+J53</f>
        <v>8200</v>
      </c>
      <c r="K51" s="102">
        <v>0</v>
      </c>
      <c r="L51" s="90">
        <v>0</v>
      </c>
      <c r="M51" s="90">
        <v>0</v>
      </c>
      <c r="N51" s="102">
        <v>0</v>
      </c>
      <c r="O51" s="102">
        <v>0</v>
      </c>
      <c r="P51" s="102">
        <v>0</v>
      </c>
      <c r="Q51" s="102">
        <v>0</v>
      </c>
      <c r="R51" s="102">
        <v>0</v>
      </c>
      <c r="S51" s="102">
        <v>0</v>
      </c>
      <c r="T51" s="102">
        <v>0</v>
      </c>
      <c r="U51" s="102">
        <v>0</v>
      </c>
      <c r="V51" s="93">
        <v>0</v>
      </c>
      <c r="W51" s="94">
        <v>0</v>
      </c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</row>
    <row r="52" spans="1:70" x14ac:dyDescent="0.3">
      <c r="A52" s="96">
        <v>32131</v>
      </c>
      <c r="B52" s="97" t="s">
        <v>82</v>
      </c>
      <c r="C52" s="79">
        <v>7000</v>
      </c>
      <c r="D52" s="98">
        <v>0</v>
      </c>
      <c r="E52" s="98">
        <v>0</v>
      </c>
      <c r="F52" s="79">
        <v>0</v>
      </c>
      <c r="G52" s="79">
        <v>0</v>
      </c>
      <c r="H52" s="79">
        <v>0</v>
      </c>
      <c r="I52" s="99">
        <v>0</v>
      </c>
      <c r="J52" s="99">
        <v>7000</v>
      </c>
      <c r="K52" s="79">
        <v>0</v>
      </c>
      <c r="L52" s="78">
        <v>0</v>
      </c>
      <c r="M52" s="78">
        <v>0</v>
      </c>
      <c r="N52" s="79">
        <v>0</v>
      </c>
      <c r="O52" s="79">
        <v>0</v>
      </c>
      <c r="P52" s="79">
        <v>0</v>
      </c>
      <c r="Q52" s="79">
        <v>0</v>
      </c>
      <c r="R52" s="79">
        <v>0</v>
      </c>
      <c r="S52" s="79">
        <v>0</v>
      </c>
      <c r="T52" s="79">
        <v>0</v>
      </c>
      <c r="U52" s="79">
        <v>0</v>
      </c>
      <c r="V52" s="100">
        <v>0</v>
      </c>
      <c r="W52" s="101">
        <v>0</v>
      </c>
    </row>
    <row r="53" spans="1:70" x14ac:dyDescent="0.3">
      <c r="A53" s="96">
        <v>32132</v>
      </c>
      <c r="B53" s="97" t="s">
        <v>83</v>
      </c>
      <c r="C53" s="79">
        <v>1200</v>
      </c>
      <c r="D53" s="98">
        <v>0</v>
      </c>
      <c r="E53" s="98">
        <v>0</v>
      </c>
      <c r="F53" s="79">
        <v>0</v>
      </c>
      <c r="G53" s="79">
        <v>0</v>
      </c>
      <c r="H53" s="79">
        <v>0</v>
      </c>
      <c r="I53" s="99">
        <v>0</v>
      </c>
      <c r="J53" s="99">
        <v>1200</v>
      </c>
      <c r="K53" s="79">
        <v>0</v>
      </c>
      <c r="L53" s="78">
        <v>0</v>
      </c>
      <c r="M53" s="78">
        <v>0</v>
      </c>
      <c r="N53" s="79">
        <v>0</v>
      </c>
      <c r="O53" s="79">
        <v>0</v>
      </c>
      <c r="P53" s="79">
        <v>0</v>
      </c>
      <c r="Q53" s="79">
        <v>0</v>
      </c>
      <c r="R53" s="79">
        <v>0</v>
      </c>
      <c r="S53" s="79">
        <v>0</v>
      </c>
      <c r="T53" s="79">
        <v>0</v>
      </c>
      <c r="U53" s="79">
        <v>0</v>
      </c>
      <c r="V53" s="100">
        <v>0</v>
      </c>
      <c r="W53" s="101">
        <v>0</v>
      </c>
    </row>
    <row r="54" spans="1:70" s="95" customFormat="1" ht="37.5" x14ac:dyDescent="0.3">
      <c r="A54" s="88">
        <v>3214</v>
      </c>
      <c r="B54" s="89" t="s">
        <v>57</v>
      </c>
      <c r="C54" s="102">
        <v>0</v>
      </c>
      <c r="D54" s="91">
        <v>0</v>
      </c>
      <c r="E54" s="91">
        <v>0</v>
      </c>
      <c r="F54" s="102">
        <v>0</v>
      </c>
      <c r="G54" s="102">
        <v>0</v>
      </c>
      <c r="H54" s="102">
        <v>0</v>
      </c>
      <c r="I54" s="92">
        <v>0</v>
      </c>
      <c r="J54" s="92">
        <v>0</v>
      </c>
      <c r="K54" s="102">
        <v>0</v>
      </c>
      <c r="L54" s="90">
        <v>0</v>
      </c>
      <c r="M54" s="90">
        <v>0</v>
      </c>
      <c r="N54" s="102">
        <v>0</v>
      </c>
      <c r="O54" s="102">
        <v>0</v>
      </c>
      <c r="P54" s="102">
        <v>0</v>
      </c>
      <c r="Q54" s="102">
        <v>0</v>
      </c>
      <c r="R54" s="102">
        <v>0</v>
      </c>
      <c r="S54" s="102">
        <v>0</v>
      </c>
      <c r="T54" s="102">
        <v>0</v>
      </c>
      <c r="U54" s="102">
        <v>0</v>
      </c>
      <c r="V54" s="93">
        <v>0</v>
      </c>
      <c r="W54" s="94">
        <v>0</v>
      </c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</row>
    <row r="55" spans="1:70" ht="37.5" x14ac:dyDescent="0.3">
      <c r="A55" s="96">
        <v>32141</v>
      </c>
      <c r="B55" s="97" t="s">
        <v>57</v>
      </c>
      <c r="C55" s="79">
        <v>0</v>
      </c>
      <c r="D55" s="98">
        <v>0</v>
      </c>
      <c r="E55" s="98">
        <v>0</v>
      </c>
      <c r="F55" s="79">
        <v>0</v>
      </c>
      <c r="G55" s="79">
        <v>0</v>
      </c>
      <c r="H55" s="79">
        <v>0</v>
      </c>
      <c r="I55" s="99">
        <v>0</v>
      </c>
      <c r="J55" s="99">
        <v>0</v>
      </c>
      <c r="K55" s="79">
        <v>0</v>
      </c>
      <c r="L55" s="78">
        <v>0</v>
      </c>
      <c r="M55" s="78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79">
        <v>0</v>
      </c>
      <c r="V55" s="100">
        <v>0</v>
      </c>
      <c r="W55" s="101">
        <v>0</v>
      </c>
    </row>
    <row r="56" spans="1:70" ht="19.5" thickBot="1" x14ac:dyDescent="0.35">
      <c r="A56" s="81">
        <v>32149</v>
      </c>
      <c r="B56" s="224" t="s">
        <v>84</v>
      </c>
      <c r="C56" s="83">
        <v>0</v>
      </c>
      <c r="D56" s="225">
        <v>0</v>
      </c>
      <c r="E56" s="225">
        <v>0</v>
      </c>
      <c r="F56" s="83">
        <v>0</v>
      </c>
      <c r="G56" s="83">
        <v>0</v>
      </c>
      <c r="H56" s="83">
        <v>0</v>
      </c>
      <c r="I56" s="121">
        <v>0</v>
      </c>
      <c r="J56" s="121">
        <v>0</v>
      </c>
      <c r="K56" s="83">
        <v>0</v>
      </c>
      <c r="L56" s="77">
        <v>0</v>
      </c>
      <c r="M56" s="77">
        <v>0</v>
      </c>
      <c r="N56" s="83">
        <v>0</v>
      </c>
      <c r="O56" s="83">
        <v>0</v>
      </c>
      <c r="P56" s="83">
        <v>0</v>
      </c>
      <c r="Q56" s="83">
        <v>0</v>
      </c>
      <c r="R56" s="83">
        <v>0</v>
      </c>
      <c r="S56" s="83">
        <v>0</v>
      </c>
      <c r="T56" s="83">
        <v>0</v>
      </c>
      <c r="U56" s="83">
        <v>0</v>
      </c>
      <c r="V56" s="80">
        <v>0</v>
      </c>
      <c r="W56" s="206">
        <v>0</v>
      </c>
    </row>
    <row r="57" spans="1:70" s="74" customFormat="1" ht="19.5" thickBot="1" x14ac:dyDescent="0.35">
      <c r="A57" s="68">
        <v>322</v>
      </c>
      <c r="B57" s="223" t="s">
        <v>3</v>
      </c>
      <c r="C57" s="71">
        <v>382598.33999999997</v>
      </c>
      <c r="D57" s="214">
        <f>D58+D66+D72</f>
        <v>60500</v>
      </c>
      <c r="E57" s="214">
        <f>E58+E66+E72</f>
        <v>-17101.66</v>
      </c>
      <c r="F57" s="71">
        <f>F66</f>
        <v>130000</v>
      </c>
      <c r="G57" s="71">
        <f>G66</f>
        <v>113000</v>
      </c>
      <c r="H57" s="71">
        <v>0</v>
      </c>
      <c r="I57" s="227">
        <f>I58+I66+I72+I77+I79</f>
        <v>76000</v>
      </c>
      <c r="J57" s="227">
        <f>J58+J66+J72+J77+J79</f>
        <v>20200</v>
      </c>
      <c r="K57" s="71">
        <v>0</v>
      </c>
      <c r="L57" s="70">
        <v>0</v>
      </c>
      <c r="M57" s="70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204">
        <v>266500</v>
      </c>
      <c r="W57" s="205">
        <v>266500</v>
      </c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73"/>
      <c r="BK57" s="73"/>
      <c r="BL57" s="73"/>
      <c r="BM57" s="73"/>
      <c r="BN57" s="73"/>
      <c r="BO57" s="73"/>
      <c r="BP57" s="73"/>
      <c r="BQ57" s="73"/>
      <c r="BR57" s="73"/>
    </row>
    <row r="58" spans="1:70" s="95" customFormat="1" x14ac:dyDescent="0.3">
      <c r="A58" s="216">
        <v>3221</v>
      </c>
      <c r="B58" s="217" t="s">
        <v>33</v>
      </c>
      <c r="C58" s="226">
        <v>57912.3</v>
      </c>
      <c r="D58" s="219">
        <f>D59+D60+D62+D63+D64</f>
        <v>27000</v>
      </c>
      <c r="E58" s="219">
        <f>E62+E64</f>
        <v>-3587.7000000000003</v>
      </c>
      <c r="F58" s="226">
        <v>0</v>
      </c>
      <c r="G58" s="226">
        <v>0</v>
      </c>
      <c r="H58" s="226">
        <v>0</v>
      </c>
      <c r="I58" s="220">
        <f>I59+I60+I62+I63+I64</f>
        <v>13000</v>
      </c>
      <c r="J58" s="220">
        <f>J59+J60+J62+J63+J64</f>
        <v>21500</v>
      </c>
      <c r="K58" s="226">
        <v>0</v>
      </c>
      <c r="L58" s="218">
        <v>0</v>
      </c>
      <c r="M58" s="218">
        <v>0</v>
      </c>
      <c r="N58" s="226">
        <v>0</v>
      </c>
      <c r="O58" s="226">
        <v>0</v>
      </c>
      <c r="P58" s="226">
        <v>0</v>
      </c>
      <c r="Q58" s="226">
        <v>0</v>
      </c>
      <c r="R58" s="226">
        <v>0</v>
      </c>
      <c r="S58" s="226">
        <v>0</v>
      </c>
      <c r="T58" s="226">
        <v>0</v>
      </c>
      <c r="U58" s="226">
        <v>0</v>
      </c>
      <c r="V58" s="221">
        <v>40000</v>
      </c>
      <c r="W58" s="222">
        <v>40000</v>
      </c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</row>
    <row r="59" spans="1:70" x14ac:dyDescent="0.3">
      <c r="A59" s="96">
        <v>32211</v>
      </c>
      <c r="B59" s="97" t="s">
        <v>33</v>
      </c>
      <c r="C59" s="79">
        <v>18000</v>
      </c>
      <c r="D59" s="98">
        <v>10000</v>
      </c>
      <c r="E59" s="98">
        <v>0</v>
      </c>
      <c r="F59" s="79">
        <v>0</v>
      </c>
      <c r="G59" s="79">
        <v>0</v>
      </c>
      <c r="H59" s="79">
        <v>0</v>
      </c>
      <c r="I59" s="99">
        <v>3000</v>
      </c>
      <c r="J59" s="99">
        <v>5000</v>
      </c>
      <c r="K59" s="79">
        <v>0</v>
      </c>
      <c r="L59" s="78">
        <v>0</v>
      </c>
      <c r="M59" s="78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79">
        <v>0</v>
      </c>
      <c r="V59" s="100">
        <v>13000</v>
      </c>
      <c r="W59" s="101">
        <v>13000</v>
      </c>
    </row>
    <row r="60" spans="1:70" x14ac:dyDescent="0.3">
      <c r="A60" s="96">
        <v>32212</v>
      </c>
      <c r="B60" s="97" t="s">
        <v>85</v>
      </c>
      <c r="C60" s="79">
        <v>4000</v>
      </c>
      <c r="D60" s="98">
        <v>2000</v>
      </c>
      <c r="E60" s="98">
        <v>0</v>
      </c>
      <c r="F60" s="79">
        <v>0</v>
      </c>
      <c r="G60" s="79">
        <v>0</v>
      </c>
      <c r="H60" s="79">
        <v>0</v>
      </c>
      <c r="I60" s="99">
        <v>3000</v>
      </c>
      <c r="J60" s="99">
        <v>-1000</v>
      </c>
      <c r="K60" s="79">
        <v>0</v>
      </c>
      <c r="L60" s="78">
        <v>0</v>
      </c>
      <c r="M60" s="78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79">
        <v>0</v>
      </c>
      <c r="V60" s="100">
        <v>5000</v>
      </c>
      <c r="W60" s="101">
        <v>5000</v>
      </c>
    </row>
    <row r="61" spans="1:70" x14ac:dyDescent="0.3">
      <c r="A61" s="96">
        <v>32213</v>
      </c>
      <c r="B61" s="97" t="s">
        <v>86</v>
      </c>
      <c r="C61" s="79">
        <v>0</v>
      </c>
      <c r="D61" s="98">
        <v>0</v>
      </c>
      <c r="E61" s="98">
        <v>0</v>
      </c>
      <c r="F61" s="79">
        <v>0</v>
      </c>
      <c r="G61" s="79">
        <v>0</v>
      </c>
      <c r="H61" s="79">
        <v>0</v>
      </c>
      <c r="I61" s="99">
        <v>0</v>
      </c>
      <c r="J61" s="99">
        <v>0</v>
      </c>
      <c r="K61" s="79">
        <v>0</v>
      </c>
      <c r="L61" s="78">
        <v>0</v>
      </c>
      <c r="M61" s="78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79">
        <v>0</v>
      </c>
      <c r="T61" s="79">
        <v>0</v>
      </c>
      <c r="U61" s="79">
        <v>0</v>
      </c>
      <c r="V61" s="100">
        <v>0</v>
      </c>
      <c r="W61" s="101">
        <v>0</v>
      </c>
    </row>
    <row r="62" spans="1:70" x14ac:dyDescent="0.3">
      <c r="A62" s="96">
        <v>32214</v>
      </c>
      <c r="B62" s="97" t="s">
        <v>87</v>
      </c>
      <c r="C62" s="79">
        <v>5543.8099999999995</v>
      </c>
      <c r="D62" s="98">
        <v>4000</v>
      </c>
      <c r="E62" s="98">
        <v>-1456.19</v>
      </c>
      <c r="F62" s="79">
        <v>0</v>
      </c>
      <c r="G62" s="79">
        <v>0</v>
      </c>
      <c r="H62" s="79">
        <v>0</v>
      </c>
      <c r="I62" s="99">
        <v>2000</v>
      </c>
      <c r="J62" s="99">
        <v>1000</v>
      </c>
      <c r="K62" s="79">
        <v>0</v>
      </c>
      <c r="L62" s="78">
        <v>0</v>
      </c>
      <c r="M62" s="78">
        <v>0</v>
      </c>
      <c r="N62" s="79">
        <v>0</v>
      </c>
      <c r="O62" s="79">
        <v>0</v>
      </c>
      <c r="P62" s="79">
        <v>0</v>
      </c>
      <c r="Q62" s="79">
        <v>0</v>
      </c>
      <c r="R62" s="79">
        <v>0</v>
      </c>
      <c r="S62" s="79">
        <v>0</v>
      </c>
      <c r="T62" s="79">
        <v>0</v>
      </c>
      <c r="U62" s="79">
        <v>0</v>
      </c>
      <c r="V62" s="100">
        <v>6000</v>
      </c>
      <c r="W62" s="101">
        <v>6000</v>
      </c>
    </row>
    <row r="63" spans="1:70" x14ac:dyDescent="0.3">
      <c r="A63" s="96">
        <v>32216</v>
      </c>
      <c r="B63" s="97" t="s">
        <v>88</v>
      </c>
      <c r="C63" s="79">
        <v>21500</v>
      </c>
      <c r="D63" s="98">
        <v>6000</v>
      </c>
      <c r="E63" s="98">
        <v>0</v>
      </c>
      <c r="F63" s="79">
        <v>0</v>
      </c>
      <c r="G63" s="79">
        <v>0</v>
      </c>
      <c r="H63" s="79">
        <v>0</v>
      </c>
      <c r="I63" s="99">
        <v>2000</v>
      </c>
      <c r="J63" s="99">
        <v>13500</v>
      </c>
      <c r="K63" s="79">
        <v>0</v>
      </c>
      <c r="L63" s="78">
        <v>0</v>
      </c>
      <c r="M63" s="78">
        <v>0</v>
      </c>
      <c r="N63" s="79">
        <v>0</v>
      </c>
      <c r="O63" s="79">
        <v>0</v>
      </c>
      <c r="P63" s="79">
        <v>0</v>
      </c>
      <c r="Q63" s="79">
        <v>0</v>
      </c>
      <c r="R63" s="79">
        <v>0</v>
      </c>
      <c r="S63" s="79">
        <v>0</v>
      </c>
      <c r="T63" s="79">
        <v>0</v>
      </c>
      <c r="U63" s="79">
        <v>0</v>
      </c>
      <c r="V63" s="100">
        <v>8000</v>
      </c>
      <c r="W63" s="101">
        <v>8000</v>
      </c>
    </row>
    <row r="64" spans="1:70" x14ac:dyDescent="0.3">
      <c r="A64" s="96">
        <v>32219</v>
      </c>
      <c r="B64" s="97" t="s">
        <v>89</v>
      </c>
      <c r="C64" s="79">
        <v>8868.49</v>
      </c>
      <c r="D64" s="98">
        <v>5000</v>
      </c>
      <c r="E64" s="98">
        <v>-2131.5100000000002</v>
      </c>
      <c r="F64" s="79">
        <v>0</v>
      </c>
      <c r="G64" s="79">
        <v>0</v>
      </c>
      <c r="H64" s="79">
        <v>0</v>
      </c>
      <c r="I64" s="99">
        <v>3000</v>
      </c>
      <c r="J64" s="99">
        <v>3000</v>
      </c>
      <c r="K64" s="79">
        <v>0</v>
      </c>
      <c r="L64" s="78">
        <v>0</v>
      </c>
      <c r="M64" s="78">
        <v>0</v>
      </c>
      <c r="N64" s="79">
        <v>0</v>
      </c>
      <c r="O64" s="79">
        <v>0</v>
      </c>
      <c r="P64" s="79">
        <v>0</v>
      </c>
      <c r="Q64" s="79">
        <v>0</v>
      </c>
      <c r="R64" s="79">
        <v>0</v>
      </c>
      <c r="S64" s="79">
        <v>0</v>
      </c>
      <c r="T64" s="79">
        <v>0</v>
      </c>
      <c r="U64" s="79">
        <v>0</v>
      </c>
      <c r="V64" s="100">
        <v>8000</v>
      </c>
      <c r="W64" s="101">
        <v>8000</v>
      </c>
    </row>
    <row r="65" spans="1:70" s="95" customFormat="1" x14ac:dyDescent="0.3">
      <c r="A65" s="88">
        <v>3222</v>
      </c>
      <c r="B65" s="89" t="s">
        <v>70</v>
      </c>
      <c r="C65" s="102">
        <v>0</v>
      </c>
      <c r="D65" s="91">
        <v>0</v>
      </c>
      <c r="E65" s="91">
        <v>0</v>
      </c>
      <c r="F65" s="102">
        <v>0</v>
      </c>
      <c r="G65" s="102">
        <v>0</v>
      </c>
      <c r="H65" s="102">
        <v>0</v>
      </c>
      <c r="I65" s="92">
        <v>0</v>
      </c>
      <c r="J65" s="92">
        <v>0</v>
      </c>
      <c r="K65" s="102">
        <v>0</v>
      </c>
      <c r="L65" s="90">
        <v>0</v>
      </c>
      <c r="M65" s="90">
        <v>0</v>
      </c>
      <c r="N65" s="102">
        <v>0</v>
      </c>
      <c r="O65" s="102">
        <v>0</v>
      </c>
      <c r="P65" s="102">
        <v>0</v>
      </c>
      <c r="Q65" s="102">
        <v>0</v>
      </c>
      <c r="R65" s="102">
        <v>0</v>
      </c>
      <c r="S65" s="102">
        <v>0</v>
      </c>
      <c r="T65" s="102">
        <v>0</v>
      </c>
      <c r="U65" s="102">
        <v>0</v>
      </c>
      <c r="V65" s="93">
        <v>0</v>
      </c>
      <c r="W65" s="94">
        <v>0</v>
      </c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</row>
    <row r="66" spans="1:70" s="95" customFormat="1" x14ac:dyDescent="0.3">
      <c r="A66" s="88">
        <v>3223</v>
      </c>
      <c r="B66" s="89" t="s">
        <v>34</v>
      </c>
      <c r="C66" s="102">
        <v>278306.26</v>
      </c>
      <c r="D66" s="91">
        <f>D69+D70</f>
        <v>23500</v>
      </c>
      <c r="E66" s="91">
        <f>E70</f>
        <v>-13193.74</v>
      </c>
      <c r="F66" s="102">
        <f>F67+F69</f>
        <v>130000</v>
      </c>
      <c r="G66" s="102">
        <f>G67+G69</f>
        <v>113000</v>
      </c>
      <c r="H66" s="102">
        <v>0</v>
      </c>
      <c r="I66" s="92">
        <f>I67+I69+I70</f>
        <v>10000</v>
      </c>
      <c r="J66" s="92">
        <f>J69+J70</f>
        <v>15000</v>
      </c>
      <c r="K66" s="102">
        <v>0</v>
      </c>
      <c r="L66" s="90">
        <v>0</v>
      </c>
      <c r="M66" s="90">
        <v>0</v>
      </c>
      <c r="N66" s="102">
        <v>0</v>
      </c>
      <c r="O66" s="102">
        <v>0</v>
      </c>
      <c r="P66" s="102">
        <v>0</v>
      </c>
      <c r="Q66" s="102">
        <v>0</v>
      </c>
      <c r="R66" s="102">
        <v>0</v>
      </c>
      <c r="S66" s="102">
        <v>0</v>
      </c>
      <c r="T66" s="102">
        <v>0</v>
      </c>
      <c r="U66" s="102">
        <v>0</v>
      </c>
      <c r="V66" s="93">
        <v>163500</v>
      </c>
      <c r="W66" s="94">
        <v>163500</v>
      </c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</row>
    <row r="67" spans="1:70" x14ac:dyDescent="0.3">
      <c r="A67" s="96">
        <v>32231</v>
      </c>
      <c r="B67" s="97" t="s">
        <v>34</v>
      </c>
      <c r="C67" s="79">
        <v>78000</v>
      </c>
      <c r="D67" s="98">
        <v>0</v>
      </c>
      <c r="E67" s="98">
        <v>0</v>
      </c>
      <c r="F67" s="79">
        <v>45000</v>
      </c>
      <c r="G67" s="79">
        <v>28000</v>
      </c>
      <c r="H67" s="79">
        <v>0</v>
      </c>
      <c r="I67" s="99">
        <v>5000</v>
      </c>
      <c r="J67" s="99">
        <v>0</v>
      </c>
      <c r="K67" s="79">
        <v>0</v>
      </c>
      <c r="L67" s="78">
        <v>0</v>
      </c>
      <c r="M67" s="78">
        <v>0</v>
      </c>
      <c r="N67" s="79">
        <v>0</v>
      </c>
      <c r="O67" s="79">
        <v>0</v>
      </c>
      <c r="P67" s="79">
        <v>0</v>
      </c>
      <c r="Q67" s="79">
        <v>0</v>
      </c>
      <c r="R67" s="79">
        <v>0</v>
      </c>
      <c r="S67" s="79">
        <v>0</v>
      </c>
      <c r="T67" s="79">
        <v>0</v>
      </c>
      <c r="U67" s="79">
        <v>0</v>
      </c>
      <c r="V67" s="100">
        <v>50000</v>
      </c>
      <c r="W67" s="101">
        <v>50000</v>
      </c>
    </row>
    <row r="68" spans="1:70" x14ac:dyDescent="0.3">
      <c r="A68" s="96">
        <v>32232</v>
      </c>
      <c r="B68" s="97" t="s">
        <v>90</v>
      </c>
      <c r="C68" s="79">
        <v>0</v>
      </c>
      <c r="D68" s="98">
        <v>0</v>
      </c>
      <c r="E68" s="98">
        <v>0</v>
      </c>
      <c r="F68" s="79">
        <v>0</v>
      </c>
      <c r="G68" s="79">
        <v>0</v>
      </c>
      <c r="H68" s="79">
        <v>0</v>
      </c>
      <c r="I68" s="99">
        <v>0</v>
      </c>
      <c r="J68" s="99">
        <v>0</v>
      </c>
      <c r="K68" s="79">
        <v>0</v>
      </c>
      <c r="L68" s="78">
        <v>0</v>
      </c>
      <c r="M68" s="78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79">
        <v>0</v>
      </c>
      <c r="V68" s="100">
        <v>0</v>
      </c>
      <c r="W68" s="101">
        <v>0</v>
      </c>
    </row>
    <row r="69" spans="1:70" x14ac:dyDescent="0.3">
      <c r="A69" s="96">
        <v>32233</v>
      </c>
      <c r="B69" s="97" t="s">
        <v>91</v>
      </c>
      <c r="C69" s="79">
        <v>190500</v>
      </c>
      <c r="D69" s="98">
        <v>5500</v>
      </c>
      <c r="E69" s="98">
        <v>0</v>
      </c>
      <c r="F69" s="79">
        <v>85000</v>
      </c>
      <c r="G69" s="79">
        <v>85000</v>
      </c>
      <c r="H69" s="79">
        <v>0</v>
      </c>
      <c r="I69" s="99">
        <v>3000</v>
      </c>
      <c r="J69" s="99">
        <v>12000</v>
      </c>
      <c r="K69" s="79">
        <v>0</v>
      </c>
      <c r="L69" s="78">
        <v>0</v>
      </c>
      <c r="M69" s="78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79">
        <v>0</v>
      </c>
      <c r="V69" s="100">
        <v>93500</v>
      </c>
      <c r="W69" s="101">
        <v>93500</v>
      </c>
    </row>
    <row r="70" spans="1:70" x14ac:dyDescent="0.3">
      <c r="A70" s="96">
        <v>32234</v>
      </c>
      <c r="B70" s="97" t="s">
        <v>92</v>
      </c>
      <c r="C70" s="79">
        <v>9806.26</v>
      </c>
      <c r="D70" s="98">
        <v>18000</v>
      </c>
      <c r="E70" s="98">
        <v>-13193.74</v>
      </c>
      <c r="F70" s="79">
        <v>0</v>
      </c>
      <c r="G70" s="79">
        <v>0</v>
      </c>
      <c r="H70" s="79">
        <v>0</v>
      </c>
      <c r="I70" s="99">
        <v>2000</v>
      </c>
      <c r="J70" s="99">
        <v>3000</v>
      </c>
      <c r="K70" s="79">
        <v>0</v>
      </c>
      <c r="L70" s="78">
        <v>0</v>
      </c>
      <c r="M70" s="78">
        <v>0</v>
      </c>
      <c r="N70" s="79">
        <v>0</v>
      </c>
      <c r="O70" s="79">
        <v>0</v>
      </c>
      <c r="P70" s="79">
        <v>0</v>
      </c>
      <c r="Q70" s="79">
        <v>0</v>
      </c>
      <c r="R70" s="79">
        <v>0</v>
      </c>
      <c r="S70" s="79">
        <v>0</v>
      </c>
      <c r="T70" s="79">
        <v>0</v>
      </c>
      <c r="U70" s="79">
        <v>0</v>
      </c>
      <c r="V70" s="100">
        <v>20000</v>
      </c>
      <c r="W70" s="101">
        <v>20000</v>
      </c>
    </row>
    <row r="71" spans="1:70" ht="37.5" x14ac:dyDescent="0.3">
      <c r="A71" s="96">
        <v>32239</v>
      </c>
      <c r="B71" s="97" t="s">
        <v>93</v>
      </c>
      <c r="C71" s="79">
        <v>0</v>
      </c>
      <c r="D71" s="98">
        <v>0</v>
      </c>
      <c r="E71" s="98">
        <v>0</v>
      </c>
      <c r="F71" s="79">
        <v>0</v>
      </c>
      <c r="G71" s="79">
        <v>0</v>
      </c>
      <c r="H71" s="79">
        <v>0</v>
      </c>
      <c r="I71" s="99">
        <v>0</v>
      </c>
      <c r="J71" s="99">
        <v>0</v>
      </c>
      <c r="K71" s="79">
        <v>0</v>
      </c>
      <c r="L71" s="78">
        <v>0</v>
      </c>
      <c r="M71" s="78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79">
        <v>0</v>
      </c>
      <c r="V71" s="100">
        <v>0</v>
      </c>
      <c r="W71" s="101">
        <v>0</v>
      </c>
    </row>
    <row r="72" spans="1:70" s="95" customFormat="1" x14ac:dyDescent="0.3">
      <c r="A72" s="88">
        <v>3224</v>
      </c>
      <c r="B72" s="89" t="s">
        <v>35</v>
      </c>
      <c r="C72" s="102">
        <v>21879.78</v>
      </c>
      <c r="D72" s="91">
        <f>D73+D74+D76</f>
        <v>10000</v>
      </c>
      <c r="E72" s="91">
        <f>E74</f>
        <v>-320.22000000000003</v>
      </c>
      <c r="F72" s="102">
        <v>0</v>
      </c>
      <c r="G72" s="102">
        <v>0</v>
      </c>
      <c r="H72" s="102">
        <v>0</v>
      </c>
      <c r="I72" s="92">
        <f>I73+I74+I76</f>
        <v>28000</v>
      </c>
      <c r="J72" s="92">
        <f>J73+J74+J75+J76</f>
        <v>-15800</v>
      </c>
      <c r="K72" s="102">
        <v>0</v>
      </c>
      <c r="L72" s="90">
        <v>0</v>
      </c>
      <c r="M72" s="90">
        <v>0</v>
      </c>
      <c r="N72" s="102">
        <v>0</v>
      </c>
      <c r="O72" s="102">
        <v>0</v>
      </c>
      <c r="P72" s="102">
        <v>0</v>
      </c>
      <c r="Q72" s="102">
        <v>0</v>
      </c>
      <c r="R72" s="102">
        <v>0</v>
      </c>
      <c r="S72" s="102">
        <v>0</v>
      </c>
      <c r="T72" s="102">
        <v>0</v>
      </c>
      <c r="U72" s="102">
        <v>0</v>
      </c>
      <c r="V72" s="93">
        <v>38000</v>
      </c>
      <c r="W72" s="94">
        <v>38000</v>
      </c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</row>
    <row r="73" spans="1:70" s="6" customFormat="1" ht="37.5" x14ac:dyDescent="0.3">
      <c r="A73" s="103">
        <v>32241</v>
      </c>
      <c r="B73" s="104" t="s">
        <v>96</v>
      </c>
      <c r="C73" s="105">
        <v>4000</v>
      </c>
      <c r="D73" s="106">
        <v>0</v>
      </c>
      <c r="E73" s="106">
        <v>0</v>
      </c>
      <c r="F73" s="105">
        <v>0</v>
      </c>
      <c r="G73" s="105">
        <v>0</v>
      </c>
      <c r="H73" s="105">
        <v>0</v>
      </c>
      <c r="I73" s="99">
        <v>10000</v>
      </c>
      <c r="J73" s="99">
        <v>-6000</v>
      </c>
      <c r="K73" s="105">
        <v>0</v>
      </c>
      <c r="L73" s="107">
        <v>0</v>
      </c>
      <c r="M73" s="107">
        <v>0</v>
      </c>
      <c r="N73" s="105">
        <v>0</v>
      </c>
      <c r="O73" s="105">
        <v>0</v>
      </c>
      <c r="P73" s="105">
        <v>0</v>
      </c>
      <c r="Q73" s="105">
        <v>0</v>
      </c>
      <c r="R73" s="105">
        <v>0</v>
      </c>
      <c r="S73" s="105">
        <v>0</v>
      </c>
      <c r="T73" s="105">
        <v>0</v>
      </c>
      <c r="U73" s="105">
        <v>0</v>
      </c>
      <c r="V73" s="100">
        <v>10000</v>
      </c>
      <c r="W73" s="101">
        <v>10000</v>
      </c>
    </row>
    <row r="74" spans="1:70" s="6" customFormat="1" ht="36.75" customHeight="1" x14ac:dyDescent="0.3">
      <c r="A74" s="103">
        <v>32242</v>
      </c>
      <c r="B74" s="104" t="s">
        <v>179</v>
      </c>
      <c r="C74" s="105">
        <v>4679.7800000000007</v>
      </c>
      <c r="D74" s="106">
        <v>2000</v>
      </c>
      <c r="E74" s="106">
        <v>-320.22000000000003</v>
      </c>
      <c r="F74" s="105">
        <v>0</v>
      </c>
      <c r="G74" s="105">
        <v>0</v>
      </c>
      <c r="H74" s="105">
        <v>0</v>
      </c>
      <c r="I74" s="99">
        <v>8000</v>
      </c>
      <c r="J74" s="99">
        <v>-5000</v>
      </c>
      <c r="K74" s="105">
        <v>0</v>
      </c>
      <c r="L74" s="107">
        <v>0</v>
      </c>
      <c r="M74" s="107">
        <v>0</v>
      </c>
      <c r="N74" s="105">
        <v>0</v>
      </c>
      <c r="O74" s="105">
        <v>0</v>
      </c>
      <c r="P74" s="105">
        <v>0</v>
      </c>
      <c r="Q74" s="105">
        <v>0</v>
      </c>
      <c r="R74" s="105">
        <v>0</v>
      </c>
      <c r="S74" s="105">
        <v>0</v>
      </c>
      <c r="T74" s="105">
        <v>0</v>
      </c>
      <c r="U74" s="105">
        <v>0</v>
      </c>
      <c r="V74" s="100">
        <v>10000</v>
      </c>
      <c r="W74" s="101">
        <v>10000</v>
      </c>
    </row>
    <row r="75" spans="1:70" s="6" customFormat="1" ht="36.75" customHeight="1" x14ac:dyDescent="0.3">
      <c r="A75" s="103">
        <v>32243</v>
      </c>
      <c r="B75" s="104" t="s">
        <v>212</v>
      </c>
      <c r="C75" s="105">
        <v>200</v>
      </c>
      <c r="D75" s="106">
        <v>0</v>
      </c>
      <c r="E75" s="106">
        <v>0</v>
      </c>
      <c r="F75" s="105">
        <v>0</v>
      </c>
      <c r="G75" s="105">
        <v>0</v>
      </c>
      <c r="H75" s="105">
        <v>0</v>
      </c>
      <c r="I75" s="99">
        <v>0</v>
      </c>
      <c r="J75" s="99">
        <v>200</v>
      </c>
      <c r="K75" s="105">
        <v>0</v>
      </c>
      <c r="L75" s="107">
        <v>0</v>
      </c>
      <c r="M75" s="107">
        <v>0</v>
      </c>
      <c r="N75" s="105">
        <v>0</v>
      </c>
      <c r="O75" s="105">
        <v>0</v>
      </c>
      <c r="P75" s="105">
        <v>0</v>
      </c>
      <c r="Q75" s="105">
        <v>0</v>
      </c>
      <c r="R75" s="105">
        <v>0</v>
      </c>
      <c r="S75" s="105">
        <v>0</v>
      </c>
      <c r="T75" s="105">
        <v>0</v>
      </c>
      <c r="U75" s="105">
        <v>0</v>
      </c>
      <c r="V75" s="100">
        <v>0</v>
      </c>
      <c r="W75" s="101">
        <v>0</v>
      </c>
    </row>
    <row r="76" spans="1:70" s="6" customFormat="1" x14ac:dyDescent="0.3">
      <c r="A76" s="103">
        <v>32244</v>
      </c>
      <c r="B76" s="104" t="s">
        <v>97</v>
      </c>
      <c r="C76" s="105">
        <v>13000</v>
      </c>
      <c r="D76" s="106">
        <v>8000</v>
      </c>
      <c r="E76" s="106">
        <v>0</v>
      </c>
      <c r="F76" s="105">
        <v>0</v>
      </c>
      <c r="G76" s="105">
        <v>0</v>
      </c>
      <c r="H76" s="105">
        <v>0</v>
      </c>
      <c r="I76" s="99">
        <v>10000</v>
      </c>
      <c r="J76" s="99">
        <v>-5000</v>
      </c>
      <c r="K76" s="105">
        <v>0</v>
      </c>
      <c r="L76" s="107">
        <v>0</v>
      </c>
      <c r="M76" s="107">
        <v>0</v>
      </c>
      <c r="N76" s="105">
        <v>0</v>
      </c>
      <c r="O76" s="105">
        <v>0</v>
      </c>
      <c r="P76" s="105">
        <v>0</v>
      </c>
      <c r="Q76" s="105">
        <v>0</v>
      </c>
      <c r="R76" s="105">
        <v>0</v>
      </c>
      <c r="S76" s="105">
        <v>0</v>
      </c>
      <c r="T76" s="105">
        <v>0</v>
      </c>
      <c r="U76" s="105">
        <v>0</v>
      </c>
      <c r="V76" s="100">
        <v>18000</v>
      </c>
      <c r="W76" s="101">
        <v>18000</v>
      </c>
    </row>
    <row r="77" spans="1:70" s="95" customFormat="1" x14ac:dyDescent="0.3">
      <c r="A77" s="88">
        <v>3225</v>
      </c>
      <c r="B77" s="89" t="s">
        <v>36</v>
      </c>
      <c r="C77" s="102">
        <v>23000</v>
      </c>
      <c r="D77" s="91">
        <v>0</v>
      </c>
      <c r="E77" s="91">
        <v>0</v>
      </c>
      <c r="F77" s="102">
        <v>0</v>
      </c>
      <c r="G77" s="102">
        <v>0</v>
      </c>
      <c r="H77" s="102">
        <v>0</v>
      </c>
      <c r="I77" s="92">
        <f>I78</f>
        <v>15000</v>
      </c>
      <c r="J77" s="92">
        <f>J78</f>
        <v>8000</v>
      </c>
      <c r="K77" s="102">
        <v>0</v>
      </c>
      <c r="L77" s="90">
        <v>0</v>
      </c>
      <c r="M77" s="90">
        <v>0</v>
      </c>
      <c r="N77" s="102">
        <v>0</v>
      </c>
      <c r="O77" s="102">
        <v>0</v>
      </c>
      <c r="P77" s="102">
        <v>0</v>
      </c>
      <c r="Q77" s="102">
        <v>0</v>
      </c>
      <c r="R77" s="102">
        <v>0</v>
      </c>
      <c r="S77" s="102">
        <v>0</v>
      </c>
      <c r="T77" s="102">
        <v>0</v>
      </c>
      <c r="U77" s="102">
        <v>0</v>
      </c>
      <c r="V77" s="93">
        <v>15000</v>
      </c>
      <c r="W77" s="94">
        <v>15000</v>
      </c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</row>
    <row r="78" spans="1:70" x14ac:dyDescent="0.3">
      <c r="A78" s="96">
        <v>32251</v>
      </c>
      <c r="B78" s="97" t="s">
        <v>36</v>
      </c>
      <c r="C78" s="79">
        <v>23000</v>
      </c>
      <c r="D78" s="98">
        <v>0</v>
      </c>
      <c r="E78" s="98">
        <v>0</v>
      </c>
      <c r="F78" s="79">
        <v>0</v>
      </c>
      <c r="G78" s="79">
        <v>0</v>
      </c>
      <c r="H78" s="79">
        <v>0</v>
      </c>
      <c r="I78" s="99">
        <v>15000</v>
      </c>
      <c r="J78" s="99">
        <v>8000</v>
      </c>
      <c r="K78" s="79">
        <v>0</v>
      </c>
      <c r="L78" s="78">
        <v>0</v>
      </c>
      <c r="M78" s="78">
        <v>0</v>
      </c>
      <c r="N78" s="79">
        <v>0</v>
      </c>
      <c r="O78" s="79">
        <v>0</v>
      </c>
      <c r="P78" s="79">
        <v>0</v>
      </c>
      <c r="Q78" s="79">
        <v>0</v>
      </c>
      <c r="R78" s="79">
        <v>0</v>
      </c>
      <c r="S78" s="79">
        <v>0</v>
      </c>
      <c r="T78" s="79">
        <v>0</v>
      </c>
      <c r="U78" s="79">
        <v>0</v>
      </c>
      <c r="V78" s="100">
        <v>15000</v>
      </c>
      <c r="W78" s="101">
        <v>15000</v>
      </c>
    </row>
    <row r="79" spans="1:70" s="95" customFormat="1" x14ac:dyDescent="0.3">
      <c r="A79" s="88">
        <v>3227</v>
      </c>
      <c r="B79" s="108" t="s">
        <v>58</v>
      </c>
      <c r="C79" s="102">
        <v>1500</v>
      </c>
      <c r="D79" s="91">
        <v>0</v>
      </c>
      <c r="E79" s="91">
        <v>0</v>
      </c>
      <c r="F79" s="102">
        <v>0</v>
      </c>
      <c r="G79" s="102">
        <v>0</v>
      </c>
      <c r="H79" s="102">
        <v>0</v>
      </c>
      <c r="I79" s="92">
        <f>I80</f>
        <v>10000</v>
      </c>
      <c r="J79" s="92">
        <f>J80</f>
        <v>-8500</v>
      </c>
      <c r="K79" s="102">
        <v>0</v>
      </c>
      <c r="L79" s="90">
        <v>0</v>
      </c>
      <c r="M79" s="90">
        <v>0</v>
      </c>
      <c r="N79" s="102">
        <v>0</v>
      </c>
      <c r="O79" s="102">
        <v>0</v>
      </c>
      <c r="P79" s="102">
        <v>0</v>
      </c>
      <c r="Q79" s="102">
        <v>0</v>
      </c>
      <c r="R79" s="102">
        <v>0</v>
      </c>
      <c r="S79" s="102">
        <v>0</v>
      </c>
      <c r="T79" s="102">
        <v>0</v>
      </c>
      <c r="U79" s="102">
        <v>0</v>
      </c>
      <c r="V79" s="93">
        <v>10000</v>
      </c>
      <c r="W79" s="94">
        <v>10000</v>
      </c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</row>
    <row r="80" spans="1:70" s="6" customFormat="1" ht="19.5" thickBot="1" x14ac:dyDescent="0.35">
      <c r="A80" s="84">
        <v>32271</v>
      </c>
      <c r="B80" s="228" t="s">
        <v>58</v>
      </c>
      <c r="C80" s="87">
        <v>1500</v>
      </c>
      <c r="D80" s="229">
        <v>0</v>
      </c>
      <c r="E80" s="229">
        <v>0</v>
      </c>
      <c r="F80" s="87">
        <v>0</v>
      </c>
      <c r="G80" s="87">
        <v>0</v>
      </c>
      <c r="H80" s="87">
        <v>0</v>
      </c>
      <c r="I80" s="121">
        <v>10000</v>
      </c>
      <c r="J80" s="121">
        <v>-8500</v>
      </c>
      <c r="K80" s="87">
        <v>0</v>
      </c>
      <c r="L80" s="86">
        <v>0</v>
      </c>
      <c r="M80" s="86">
        <v>0</v>
      </c>
      <c r="N80" s="87">
        <v>0</v>
      </c>
      <c r="O80" s="87">
        <v>0</v>
      </c>
      <c r="P80" s="87">
        <v>0</v>
      </c>
      <c r="Q80" s="87">
        <v>0</v>
      </c>
      <c r="R80" s="87">
        <v>0</v>
      </c>
      <c r="S80" s="87">
        <v>0</v>
      </c>
      <c r="T80" s="87">
        <v>0</v>
      </c>
      <c r="U80" s="87">
        <v>0</v>
      </c>
      <c r="V80" s="80">
        <v>10000</v>
      </c>
      <c r="W80" s="206">
        <v>10000</v>
      </c>
    </row>
    <row r="81" spans="1:70" s="74" customFormat="1" ht="19.5" thickBot="1" x14ac:dyDescent="0.35">
      <c r="A81" s="68">
        <v>323</v>
      </c>
      <c r="B81" s="69" t="s">
        <v>4</v>
      </c>
      <c r="C81" s="231">
        <v>744004.41</v>
      </c>
      <c r="D81" s="214">
        <f>D82+D88+D93+D98+D104+D110+D113+D119+D123</f>
        <v>191900</v>
      </c>
      <c r="E81" s="214">
        <f>E82+E93+E98+E104+E110+E113+E119+E123</f>
        <v>-58895.59</v>
      </c>
      <c r="F81" s="231">
        <f>F93+F98+F104+F113</f>
        <v>132000</v>
      </c>
      <c r="G81" s="231">
        <f>G93+G98+G104+G113</f>
        <v>-3500</v>
      </c>
      <c r="H81" s="231">
        <v>0</v>
      </c>
      <c r="I81" s="227">
        <f>I82+I88+I93+I98+I104+I113+I119+I123</f>
        <v>195500</v>
      </c>
      <c r="J81" s="227">
        <f>J82+J88+J93+J98+J104+J110+J113+J119+J123</f>
        <v>117000</v>
      </c>
      <c r="K81" s="231">
        <v>0</v>
      </c>
      <c r="L81" s="70">
        <f>L113</f>
        <v>150000</v>
      </c>
      <c r="M81" s="70">
        <f>M113+M110</f>
        <v>20000</v>
      </c>
      <c r="N81" s="231">
        <v>0</v>
      </c>
      <c r="O81" s="231">
        <v>0</v>
      </c>
      <c r="P81" s="231">
        <v>0</v>
      </c>
      <c r="Q81" s="231">
        <v>0</v>
      </c>
      <c r="R81" s="231">
        <v>0</v>
      </c>
      <c r="S81" s="231">
        <v>0</v>
      </c>
      <c r="T81" s="231">
        <v>0</v>
      </c>
      <c r="U81" s="231">
        <v>0</v>
      </c>
      <c r="V81" s="204">
        <v>669400</v>
      </c>
      <c r="W81" s="205">
        <v>669400</v>
      </c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  <c r="AU81" s="73"/>
      <c r="AV81" s="73"/>
      <c r="AW81" s="73"/>
      <c r="AX81" s="73"/>
      <c r="AY81" s="73"/>
      <c r="AZ81" s="73"/>
      <c r="BA81" s="73"/>
      <c r="BB81" s="73"/>
      <c r="BC81" s="73"/>
      <c r="BD81" s="73"/>
      <c r="BE81" s="73"/>
      <c r="BF81" s="73"/>
      <c r="BG81" s="73"/>
      <c r="BH81" s="73"/>
      <c r="BI81" s="73"/>
      <c r="BJ81" s="73"/>
      <c r="BK81" s="73"/>
      <c r="BL81" s="73"/>
      <c r="BM81" s="73"/>
      <c r="BN81" s="73"/>
      <c r="BO81" s="73"/>
      <c r="BP81" s="73"/>
      <c r="BQ81" s="73"/>
      <c r="BR81" s="73"/>
    </row>
    <row r="82" spans="1:70" s="95" customFormat="1" x14ac:dyDescent="0.3">
      <c r="A82" s="216">
        <v>3231</v>
      </c>
      <c r="B82" s="230" t="s">
        <v>37</v>
      </c>
      <c r="C82" s="226">
        <v>58086.62</v>
      </c>
      <c r="D82" s="219">
        <f>D83+D85+D87</f>
        <v>27000</v>
      </c>
      <c r="E82" s="219">
        <f>E83+E85+E87</f>
        <v>-7913.3799999999992</v>
      </c>
      <c r="F82" s="226">
        <v>0</v>
      </c>
      <c r="G82" s="226">
        <v>0</v>
      </c>
      <c r="H82" s="226">
        <v>0</v>
      </c>
      <c r="I82" s="220">
        <f>I83+I85+I86+I87</f>
        <v>20000</v>
      </c>
      <c r="J82" s="220">
        <f>J83+J85+J86+J87</f>
        <v>19000</v>
      </c>
      <c r="K82" s="226">
        <v>0</v>
      </c>
      <c r="L82" s="226">
        <v>0</v>
      </c>
      <c r="M82" s="226">
        <v>0</v>
      </c>
      <c r="N82" s="226">
        <v>0</v>
      </c>
      <c r="O82" s="226">
        <v>0</v>
      </c>
      <c r="P82" s="226">
        <v>0</v>
      </c>
      <c r="Q82" s="226">
        <v>0</v>
      </c>
      <c r="R82" s="226">
        <v>0</v>
      </c>
      <c r="S82" s="226">
        <v>0</v>
      </c>
      <c r="T82" s="226">
        <v>0</v>
      </c>
      <c r="U82" s="226">
        <v>0</v>
      </c>
      <c r="V82" s="221">
        <v>47000</v>
      </c>
      <c r="W82" s="222">
        <v>47000</v>
      </c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</row>
    <row r="83" spans="1:70" x14ac:dyDescent="0.3">
      <c r="A83" s="96">
        <v>32311</v>
      </c>
      <c r="B83" s="110" t="s">
        <v>94</v>
      </c>
      <c r="C83" s="79">
        <v>20470.52</v>
      </c>
      <c r="D83" s="98">
        <v>10000</v>
      </c>
      <c r="E83" s="98">
        <v>-529.48</v>
      </c>
      <c r="F83" s="79">
        <v>0</v>
      </c>
      <c r="G83" s="79">
        <v>0</v>
      </c>
      <c r="H83" s="79">
        <v>0</v>
      </c>
      <c r="I83" s="99">
        <v>3000</v>
      </c>
      <c r="J83" s="99">
        <v>8000</v>
      </c>
      <c r="K83" s="79">
        <v>0</v>
      </c>
      <c r="L83" s="79">
        <v>0</v>
      </c>
      <c r="M83" s="79">
        <v>0</v>
      </c>
      <c r="N83" s="79">
        <v>0</v>
      </c>
      <c r="O83" s="79">
        <v>0</v>
      </c>
      <c r="P83" s="79">
        <v>0</v>
      </c>
      <c r="Q83" s="79">
        <v>0</v>
      </c>
      <c r="R83" s="79">
        <v>0</v>
      </c>
      <c r="S83" s="79">
        <v>0</v>
      </c>
      <c r="T83" s="79">
        <v>0</v>
      </c>
      <c r="U83" s="79">
        <v>0</v>
      </c>
      <c r="V83" s="100">
        <v>13000</v>
      </c>
      <c r="W83" s="101">
        <v>13000</v>
      </c>
    </row>
    <row r="84" spans="1:70" x14ac:dyDescent="0.3">
      <c r="A84" s="96">
        <v>32312</v>
      </c>
      <c r="B84" s="110" t="s">
        <v>140</v>
      </c>
      <c r="C84" s="79">
        <v>0</v>
      </c>
      <c r="D84" s="98">
        <v>0</v>
      </c>
      <c r="E84" s="98">
        <v>0</v>
      </c>
      <c r="F84" s="79">
        <v>0</v>
      </c>
      <c r="G84" s="79">
        <v>0</v>
      </c>
      <c r="H84" s="79">
        <v>0</v>
      </c>
      <c r="I84" s="99">
        <v>0</v>
      </c>
      <c r="J84" s="99">
        <v>0</v>
      </c>
      <c r="K84" s="79">
        <v>0</v>
      </c>
      <c r="L84" s="79">
        <v>0</v>
      </c>
      <c r="M84" s="79">
        <v>0</v>
      </c>
      <c r="N84" s="79">
        <v>0</v>
      </c>
      <c r="O84" s="79">
        <v>0</v>
      </c>
      <c r="P84" s="79">
        <v>0</v>
      </c>
      <c r="Q84" s="79">
        <v>0</v>
      </c>
      <c r="R84" s="79">
        <v>0</v>
      </c>
      <c r="S84" s="79">
        <v>0</v>
      </c>
      <c r="T84" s="79">
        <v>0</v>
      </c>
      <c r="U84" s="79">
        <v>0</v>
      </c>
      <c r="V84" s="100">
        <v>0</v>
      </c>
      <c r="W84" s="101">
        <v>0</v>
      </c>
    </row>
    <row r="85" spans="1:70" x14ac:dyDescent="0.3">
      <c r="A85" s="96">
        <v>32313</v>
      </c>
      <c r="B85" s="110" t="s">
        <v>95</v>
      </c>
      <c r="C85" s="79">
        <v>6121.1</v>
      </c>
      <c r="D85" s="98">
        <v>8000</v>
      </c>
      <c r="E85" s="98">
        <v>-5878.9</v>
      </c>
      <c r="F85" s="79">
        <v>0</v>
      </c>
      <c r="G85" s="79">
        <v>0</v>
      </c>
      <c r="H85" s="79">
        <v>0</v>
      </c>
      <c r="I85" s="99">
        <v>2000</v>
      </c>
      <c r="J85" s="99">
        <v>2000</v>
      </c>
      <c r="K85" s="79">
        <v>0</v>
      </c>
      <c r="L85" s="79">
        <v>0</v>
      </c>
      <c r="M85" s="79">
        <v>0</v>
      </c>
      <c r="N85" s="79">
        <v>0</v>
      </c>
      <c r="O85" s="79">
        <v>0</v>
      </c>
      <c r="P85" s="79">
        <v>0</v>
      </c>
      <c r="Q85" s="79">
        <v>0</v>
      </c>
      <c r="R85" s="79">
        <v>0</v>
      </c>
      <c r="S85" s="79">
        <v>0</v>
      </c>
      <c r="T85" s="79">
        <v>0</v>
      </c>
      <c r="U85" s="79">
        <v>0</v>
      </c>
      <c r="V85" s="100">
        <v>10000</v>
      </c>
      <c r="W85" s="101">
        <v>10000</v>
      </c>
    </row>
    <row r="86" spans="1:70" x14ac:dyDescent="0.3">
      <c r="A86" s="96">
        <v>32314</v>
      </c>
      <c r="B86" s="110" t="s">
        <v>139</v>
      </c>
      <c r="C86" s="79">
        <v>0</v>
      </c>
      <c r="D86" s="98">
        <v>0</v>
      </c>
      <c r="E86" s="98">
        <v>0</v>
      </c>
      <c r="F86" s="79">
        <v>0</v>
      </c>
      <c r="G86" s="79">
        <v>0</v>
      </c>
      <c r="H86" s="79">
        <v>0</v>
      </c>
      <c r="I86" s="99">
        <v>10000</v>
      </c>
      <c r="J86" s="99">
        <v>-10000</v>
      </c>
      <c r="K86" s="79">
        <v>0</v>
      </c>
      <c r="L86" s="79">
        <v>0</v>
      </c>
      <c r="M86" s="79">
        <v>0</v>
      </c>
      <c r="N86" s="79">
        <v>0</v>
      </c>
      <c r="O86" s="79">
        <v>0</v>
      </c>
      <c r="P86" s="79">
        <v>0</v>
      </c>
      <c r="Q86" s="79">
        <v>0</v>
      </c>
      <c r="R86" s="79">
        <v>0</v>
      </c>
      <c r="S86" s="79">
        <v>0</v>
      </c>
      <c r="T86" s="79">
        <v>0</v>
      </c>
      <c r="U86" s="79">
        <v>0</v>
      </c>
      <c r="V86" s="100">
        <v>10000</v>
      </c>
      <c r="W86" s="101">
        <v>10000</v>
      </c>
    </row>
    <row r="87" spans="1:70" x14ac:dyDescent="0.3">
      <c r="A87" s="96">
        <v>32319</v>
      </c>
      <c r="B87" s="110" t="s">
        <v>138</v>
      </c>
      <c r="C87" s="79">
        <v>31495</v>
      </c>
      <c r="D87" s="98">
        <v>9000</v>
      </c>
      <c r="E87" s="98">
        <v>-1505</v>
      </c>
      <c r="F87" s="79">
        <v>0</v>
      </c>
      <c r="G87" s="79">
        <v>0</v>
      </c>
      <c r="H87" s="79">
        <v>0</v>
      </c>
      <c r="I87" s="99">
        <v>5000</v>
      </c>
      <c r="J87" s="99">
        <v>19000</v>
      </c>
      <c r="K87" s="79">
        <v>0</v>
      </c>
      <c r="L87" s="79">
        <v>0</v>
      </c>
      <c r="M87" s="79">
        <v>0</v>
      </c>
      <c r="N87" s="79">
        <v>0</v>
      </c>
      <c r="O87" s="79">
        <v>0</v>
      </c>
      <c r="P87" s="79">
        <v>0</v>
      </c>
      <c r="Q87" s="79">
        <v>0</v>
      </c>
      <c r="R87" s="79">
        <v>0</v>
      </c>
      <c r="S87" s="79">
        <v>0</v>
      </c>
      <c r="T87" s="79">
        <v>0</v>
      </c>
      <c r="U87" s="79">
        <v>0</v>
      </c>
      <c r="V87" s="100">
        <v>14000</v>
      </c>
      <c r="W87" s="101">
        <v>14000</v>
      </c>
    </row>
    <row r="88" spans="1:70" s="95" customFormat="1" x14ac:dyDescent="0.3">
      <c r="A88" s="88">
        <v>3232</v>
      </c>
      <c r="B88" s="109" t="s">
        <v>38</v>
      </c>
      <c r="C88" s="102">
        <v>105000</v>
      </c>
      <c r="D88" s="91">
        <f>D90</f>
        <v>19000</v>
      </c>
      <c r="E88" s="91">
        <v>0</v>
      </c>
      <c r="F88" s="102">
        <v>0</v>
      </c>
      <c r="G88" s="102">
        <v>0</v>
      </c>
      <c r="H88" s="102">
        <v>0</v>
      </c>
      <c r="I88" s="92">
        <f>I89+I90+I91+I92</f>
        <v>55000</v>
      </c>
      <c r="J88" s="92">
        <f>J89+J90+J91+J92</f>
        <v>31000</v>
      </c>
      <c r="K88" s="102">
        <v>0</v>
      </c>
      <c r="L88" s="102">
        <v>0</v>
      </c>
      <c r="M88" s="102">
        <v>0</v>
      </c>
      <c r="N88" s="102">
        <v>0</v>
      </c>
      <c r="O88" s="102">
        <v>0</v>
      </c>
      <c r="P88" s="102">
        <v>0</v>
      </c>
      <c r="Q88" s="102">
        <v>0</v>
      </c>
      <c r="R88" s="102">
        <v>0</v>
      </c>
      <c r="S88" s="102">
        <v>0</v>
      </c>
      <c r="T88" s="102">
        <v>0</v>
      </c>
      <c r="U88" s="102">
        <v>0</v>
      </c>
      <c r="V88" s="93">
        <v>74000</v>
      </c>
      <c r="W88" s="94">
        <v>74000</v>
      </c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</row>
    <row r="89" spans="1:70" s="6" customFormat="1" x14ac:dyDescent="0.3">
      <c r="A89" s="103">
        <v>32321</v>
      </c>
      <c r="B89" s="111" t="s">
        <v>100</v>
      </c>
      <c r="C89" s="105">
        <v>15000</v>
      </c>
      <c r="D89" s="106">
        <v>0</v>
      </c>
      <c r="E89" s="106">
        <v>0</v>
      </c>
      <c r="F89" s="105">
        <v>0</v>
      </c>
      <c r="G89" s="105">
        <v>0</v>
      </c>
      <c r="H89" s="105">
        <v>0</v>
      </c>
      <c r="I89" s="99">
        <v>10000</v>
      </c>
      <c r="J89" s="99">
        <v>5000</v>
      </c>
      <c r="K89" s="105">
        <v>0</v>
      </c>
      <c r="L89" s="105">
        <v>0</v>
      </c>
      <c r="M89" s="105">
        <v>0</v>
      </c>
      <c r="N89" s="105">
        <v>0</v>
      </c>
      <c r="O89" s="105">
        <v>0</v>
      </c>
      <c r="P89" s="105">
        <v>0</v>
      </c>
      <c r="Q89" s="105">
        <v>0</v>
      </c>
      <c r="R89" s="105">
        <v>0</v>
      </c>
      <c r="S89" s="105">
        <v>0</v>
      </c>
      <c r="T89" s="105">
        <v>0</v>
      </c>
      <c r="U89" s="105">
        <v>0</v>
      </c>
      <c r="V89" s="100">
        <v>10000</v>
      </c>
      <c r="W89" s="101">
        <v>10000</v>
      </c>
    </row>
    <row r="90" spans="1:70" s="6" customFormat="1" x14ac:dyDescent="0.3">
      <c r="A90" s="103">
        <v>32322</v>
      </c>
      <c r="B90" s="111" t="s">
        <v>101</v>
      </c>
      <c r="C90" s="105">
        <v>74000</v>
      </c>
      <c r="D90" s="106">
        <v>19000</v>
      </c>
      <c r="E90" s="106">
        <v>0</v>
      </c>
      <c r="F90" s="105">
        <v>0</v>
      </c>
      <c r="G90" s="105">
        <v>0</v>
      </c>
      <c r="H90" s="105">
        <v>0</v>
      </c>
      <c r="I90" s="99">
        <v>30000</v>
      </c>
      <c r="J90" s="99">
        <v>25000</v>
      </c>
      <c r="K90" s="105">
        <v>0</v>
      </c>
      <c r="L90" s="105">
        <v>0</v>
      </c>
      <c r="M90" s="105">
        <v>0</v>
      </c>
      <c r="N90" s="105">
        <v>0</v>
      </c>
      <c r="O90" s="105">
        <v>0</v>
      </c>
      <c r="P90" s="105">
        <v>0</v>
      </c>
      <c r="Q90" s="105">
        <v>0</v>
      </c>
      <c r="R90" s="105">
        <v>0</v>
      </c>
      <c r="S90" s="105">
        <v>0</v>
      </c>
      <c r="T90" s="105">
        <v>0</v>
      </c>
      <c r="U90" s="105">
        <v>0</v>
      </c>
      <c r="V90" s="100">
        <v>49000</v>
      </c>
      <c r="W90" s="101">
        <v>49000</v>
      </c>
    </row>
    <row r="91" spans="1:70" s="6" customFormat="1" x14ac:dyDescent="0.3">
      <c r="A91" s="103">
        <v>32323</v>
      </c>
      <c r="B91" s="111" t="s">
        <v>102</v>
      </c>
      <c r="C91" s="105">
        <v>3000</v>
      </c>
      <c r="D91" s="106">
        <v>0</v>
      </c>
      <c r="E91" s="106">
        <v>0</v>
      </c>
      <c r="F91" s="105">
        <v>0</v>
      </c>
      <c r="G91" s="105">
        <v>0</v>
      </c>
      <c r="H91" s="105">
        <v>0</v>
      </c>
      <c r="I91" s="99">
        <v>5000</v>
      </c>
      <c r="J91" s="99">
        <v>-2000</v>
      </c>
      <c r="K91" s="105">
        <v>0</v>
      </c>
      <c r="L91" s="105">
        <v>0</v>
      </c>
      <c r="M91" s="105">
        <v>0</v>
      </c>
      <c r="N91" s="105">
        <v>0</v>
      </c>
      <c r="O91" s="105">
        <v>0</v>
      </c>
      <c r="P91" s="105">
        <v>0</v>
      </c>
      <c r="Q91" s="105">
        <v>0</v>
      </c>
      <c r="R91" s="105">
        <v>0</v>
      </c>
      <c r="S91" s="105">
        <v>0</v>
      </c>
      <c r="T91" s="105">
        <v>0</v>
      </c>
      <c r="U91" s="105">
        <v>0</v>
      </c>
      <c r="V91" s="100">
        <v>5000</v>
      </c>
      <c r="W91" s="101">
        <v>5000</v>
      </c>
    </row>
    <row r="92" spans="1:70" s="6" customFormat="1" x14ac:dyDescent="0.3">
      <c r="A92" s="103">
        <v>32329</v>
      </c>
      <c r="B92" s="111" t="s">
        <v>143</v>
      </c>
      <c r="C92" s="105">
        <v>13000</v>
      </c>
      <c r="D92" s="106">
        <v>0</v>
      </c>
      <c r="E92" s="106">
        <v>0</v>
      </c>
      <c r="F92" s="105">
        <v>0</v>
      </c>
      <c r="G92" s="105">
        <v>0</v>
      </c>
      <c r="H92" s="105">
        <v>0</v>
      </c>
      <c r="I92" s="99">
        <v>10000</v>
      </c>
      <c r="J92" s="99">
        <v>3000</v>
      </c>
      <c r="K92" s="105">
        <v>0</v>
      </c>
      <c r="L92" s="105">
        <v>0</v>
      </c>
      <c r="M92" s="105">
        <v>0</v>
      </c>
      <c r="N92" s="105">
        <v>0</v>
      </c>
      <c r="O92" s="105">
        <v>0</v>
      </c>
      <c r="P92" s="105">
        <v>0</v>
      </c>
      <c r="Q92" s="105">
        <v>0</v>
      </c>
      <c r="R92" s="105">
        <v>0</v>
      </c>
      <c r="S92" s="105">
        <v>0</v>
      </c>
      <c r="T92" s="105">
        <v>0</v>
      </c>
      <c r="U92" s="105">
        <v>0</v>
      </c>
      <c r="V92" s="100">
        <v>10000</v>
      </c>
      <c r="W92" s="101">
        <v>10000</v>
      </c>
    </row>
    <row r="93" spans="1:70" s="95" customFormat="1" x14ac:dyDescent="0.3">
      <c r="A93" s="88">
        <v>3233</v>
      </c>
      <c r="B93" s="109" t="s">
        <v>39</v>
      </c>
      <c r="C93" s="102">
        <v>54200</v>
      </c>
      <c r="D93" s="91">
        <f>D94+D96+D97</f>
        <v>20000</v>
      </c>
      <c r="E93" s="91">
        <f>E96+E97</f>
        <v>-6800</v>
      </c>
      <c r="F93" s="102">
        <f>F94+F96</f>
        <v>20000</v>
      </c>
      <c r="G93" s="102">
        <f>G96</f>
        <v>-10000</v>
      </c>
      <c r="H93" s="102">
        <v>0</v>
      </c>
      <c r="I93" s="92">
        <f>I94+I95+I96+I97</f>
        <v>20000</v>
      </c>
      <c r="J93" s="92">
        <f>J94+J95+J96+J97</f>
        <v>11000</v>
      </c>
      <c r="K93" s="102">
        <v>0</v>
      </c>
      <c r="L93" s="102">
        <v>0</v>
      </c>
      <c r="M93" s="102">
        <v>0</v>
      </c>
      <c r="N93" s="102">
        <v>0</v>
      </c>
      <c r="O93" s="102">
        <v>0</v>
      </c>
      <c r="P93" s="102">
        <v>0</v>
      </c>
      <c r="Q93" s="102">
        <v>0</v>
      </c>
      <c r="R93" s="102">
        <v>0</v>
      </c>
      <c r="S93" s="102">
        <v>0</v>
      </c>
      <c r="T93" s="102">
        <v>0</v>
      </c>
      <c r="U93" s="102">
        <v>0</v>
      </c>
      <c r="V93" s="93">
        <v>60000</v>
      </c>
      <c r="W93" s="94">
        <v>60000</v>
      </c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</row>
    <row r="94" spans="1:70" s="6" customFormat="1" x14ac:dyDescent="0.3">
      <c r="A94" s="103">
        <v>32331</v>
      </c>
      <c r="B94" s="111" t="s">
        <v>169</v>
      </c>
      <c r="C94" s="105">
        <v>34000</v>
      </c>
      <c r="D94" s="106">
        <v>5000</v>
      </c>
      <c r="E94" s="106">
        <v>0</v>
      </c>
      <c r="F94" s="105">
        <v>10000</v>
      </c>
      <c r="G94" s="105">
        <v>0</v>
      </c>
      <c r="H94" s="105">
        <v>0</v>
      </c>
      <c r="I94" s="112">
        <v>4000</v>
      </c>
      <c r="J94" s="112">
        <v>15000</v>
      </c>
      <c r="K94" s="105">
        <v>0</v>
      </c>
      <c r="L94" s="105">
        <v>0</v>
      </c>
      <c r="M94" s="105">
        <v>0</v>
      </c>
      <c r="N94" s="105">
        <v>0</v>
      </c>
      <c r="O94" s="105">
        <v>0</v>
      </c>
      <c r="P94" s="105">
        <v>0</v>
      </c>
      <c r="Q94" s="105">
        <v>0</v>
      </c>
      <c r="R94" s="105">
        <v>0</v>
      </c>
      <c r="S94" s="105">
        <v>0</v>
      </c>
      <c r="T94" s="105">
        <v>0</v>
      </c>
      <c r="U94" s="105">
        <v>0</v>
      </c>
      <c r="V94" s="100">
        <v>19000</v>
      </c>
      <c r="W94" s="101">
        <v>19000</v>
      </c>
    </row>
    <row r="95" spans="1:70" x14ac:dyDescent="0.3">
      <c r="A95" s="96">
        <v>32332</v>
      </c>
      <c r="B95" s="110" t="s">
        <v>98</v>
      </c>
      <c r="C95" s="79">
        <v>1000</v>
      </c>
      <c r="D95" s="98">
        <v>0</v>
      </c>
      <c r="E95" s="98">
        <v>0</v>
      </c>
      <c r="F95" s="79">
        <v>0</v>
      </c>
      <c r="G95" s="79">
        <v>0</v>
      </c>
      <c r="H95" s="79">
        <v>0</v>
      </c>
      <c r="I95" s="99">
        <v>8000</v>
      </c>
      <c r="J95" s="99">
        <v>-7000</v>
      </c>
      <c r="K95" s="79">
        <v>0</v>
      </c>
      <c r="L95" s="79">
        <v>0</v>
      </c>
      <c r="M95" s="79">
        <v>0</v>
      </c>
      <c r="N95" s="79">
        <v>0</v>
      </c>
      <c r="O95" s="79">
        <v>0</v>
      </c>
      <c r="P95" s="79">
        <v>0</v>
      </c>
      <c r="Q95" s="79">
        <v>0</v>
      </c>
      <c r="R95" s="79">
        <v>0</v>
      </c>
      <c r="S95" s="79">
        <v>0</v>
      </c>
      <c r="T95" s="79">
        <v>0</v>
      </c>
      <c r="U95" s="79">
        <v>0</v>
      </c>
      <c r="V95" s="100">
        <v>8000</v>
      </c>
      <c r="W95" s="101">
        <v>8000</v>
      </c>
    </row>
    <row r="96" spans="1:70" x14ac:dyDescent="0.3">
      <c r="A96" s="96">
        <v>32334</v>
      </c>
      <c r="B96" s="110" t="s">
        <v>170</v>
      </c>
      <c r="C96" s="79">
        <v>9918.75</v>
      </c>
      <c r="D96" s="98">
        <v>5000</v>
      </c>
      <c r="E96" s="98">
        <v>-3081.25</v>
      </c>
      <c r="F96" s="79">
        <v>10000</v>
      </c>
      <c r="G96" s="79">
        <v>-10000</v>
      </c>
      <c r="H96" s="79">
        <v>0</v>
      </c>
      <c r="I96" s="99">
        <v>3000</v>
      </c>
      <c r="J96" s="99">
        <v>5000</v>
      </c>
      <c r="K96" s="79">
        <v>0</v>
      </c>
      <c r="L96" s="79">
        <v>0</v>
      </c>
      <c r="M96" s="79">
        <v>0</v>
      </c>
      <c r="N96" s="79">
        <v>0</v>
      </c>
      <c r="O96" s="79">
        <v>0</v>
      </c>
      <c r="P96" s="79">
        <v>0</v>
      </c>
      <c r="Q96" s="79">
        <v>0</v>
      </c>
      <c r="R96" s="79">
        <v>0</v>
      </c>
      <c r="S96" s="79">
        <v>0</v>
      </c>
      <c r="T96" s="79">
        <v>0</v>
      </c>
      <c r="U96" s="79">
        <v>0</v>
      </c>
      <c r="V96" s="100">
        <v>18000</v>
      </c>
      <c r="W96" s="101">
        <v>18000</v>
      </c>
    </row>
    <row r="97" spans="1:70" x14ac:dyDescent="0.3">
      <c r="A97" s="96">
        <v>32339</v>
      </c>
      <c r="B97" s="110" t="s">
        <v>99</v>
      </c>
      <c r="C97" s="79">
        <v>9281.25</v>
      </c>
      <c r="D97" s="98">
        <v>10000</v>
      </c>
      <c r="E97" s="98">
        <v>-3718.75</v>
      </c>
      <c r="F97" s="79">
        <v>0</v>
      </c>
      <c r="G97" s="79">
        <v>0</v>
      </c>
      <c r="H97" s="79">
        <v>0</v>
      </c>
      <c r="I97" s="99">
        <v>5000</v>
      </c>
      <c r="J97" s="99">
        <v>-2000</v>
      </c>
      <c r="K97" s="79">
        <v>0</v>
      </c>
      <c r="L97" s="79">
        <v>0</v>
      </c>
      <c r="M97" s="79">
        <v>0</v>
      </c>
      <c r="N97" s="79">
        <v>0</v>
      </c>
      <c r="O97" s="79">
        <v>0</v>
      </c>
      <c r="P97" s="79">
        <v>0</v>
      </c>
      <c r="Q97" s="79">
        <v>0</v>
      </c>
      <c r="R97" s="79">
        <v>0</v>
      </c>
      <c r="S97" s="79">
        <v>0</v>
      </c>
      <c r="T97" s="79">
        <v>0</v>
      </c>
      <c r="U97" s="79">
        <v>0</v>
      </c>
      <c r="V97" s="100">
        <v>15000</v>
      </c>
      <c r="W97" s="101">
        <v>15000</v>
      </c>
    </row>
    <row r="98" spans="1:70" s="95" customFormat="1" x14ac:dyDescent="0.3">
      <c r="A98" s="88">
        <v>3234</v>
      </c>
      <c r="B98" s="109" t="s">
        <v>40</v>
      </c>
      <c r="C98" s="102">
        <v>68321.03</v>
      </c>
      <c r="D98" s="91">
        <f>D99+D100+D103</f>
        <v>5400</v>
      </c>
      <c r="E98" s="91">
        <f>E99+E100+E103</f>
        <v>-2878.97</v>
      </c>
      <c r="F98" s="102">
        <f>F99+F100+F103</f>
        <v>42000</v>
      </c>
      <c r="G98" s="102">
        <f>G99+G103</f>
        <v>19000</v>
      </c>
      <c r="H98" s="102">
        <v>0</v>
      </c>
      <c r="I98" s="92">
        <f>I99+I100+I101+I103</f>
        <v>14500</v>
      </c>
      <c r="J98" s="92">
        <f>J99+J100+J101+J102+J103</f>
        <v>-9700</v>
      </c>
      <c r="K98" s="102">
        <v>0</v>
      </c>
      <c r="L98" s="102">
        <v>0</v>
      </c>
      <c r="M98" s="102">
        <v>0</v>
      </c>
      <c r="N98" s="102">
        <v>0</v>
      </c>
      <c r="O98" s="102">
        <v>0</v>
      </c>
      <c r="P98" s="102">
        <v>0</v>
      </c>
      <c r="Q98" s="102">
        <v>0</v>
      </c>
      <c r="R98" s="102">
        <v>0</v>
      </c>
      <c r="S98" s="102">
        <v>0</v>
      </c>
      <c r="T98" s="102">
        <v>0</v>
      </c>
      <c r="U98" s="102">
        <v>0</v>
      </c>
      <c r="V98" s="93">
        <v>61900</v>
      </c>
      <c r="W98" s="94">
        <v>61900</v>
      </c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</row>
    <row r="99" spans="1:70" s="6" customFormat="1" x14ac:dyDescent="0.3">
      <c r="A99" s="103">
        <v>32341</v>
      </c>
      <c r="B99" s="111" t="s">
        <v>103</v>
      </c>
      <c r="C99" s="105">
        <v>11409.6</v>
      </c>
      <c r="D99" s="106">
        <v>2000</v>
      </c>
      <c r="E99" s="106">
        <v>-1590.4</v>
      </c>
      <c r="F99" s="105">
        <v>7000</v>
      </c>
      <c r="G99" s="105">
        <v>3000</v>
      </c>
      <c r="H99" s="105">
        <v>0</v>
      </c>
      <c r="I99" s="99">
        <v>3000</v>
      </c>
      <c r="J99" s="99">
        <v>-2000</v>
      </c>
      <c r="K99" s="105">
        <v>0</v>
      </c>
      <c r="L99" s="105">
        <v>0</v>
      </c>
      <c r="M99" s="105">
        <v>0</v>
      </c>
      <c r="N99" s="105">
        <v>0</v>
      </c>
      <c r="O99" s="105">
        <v>0</v>
      </c>
      <c r="P99" s="105">
        <v>0</v>
      </c>
      <c r="Q99" s="105">
        <v>0</v>
      </c>
      <c r="R99" s="105">
        <v>0</v>
      </c>
      <c r="S99" s="105">
        <v>0</v>
      </c>
      <c r="T99" s="105">
        <v>0</v>
      </c>
      <c r="U99" s="105">
        <v>0</v>
      </c>
      <c r="V99" s="100">
        <v>12000</v>
      </c>
      <c r="W99" s="101">
        <v>12000</v>
      </c>
    </row>
    <row r="100" spans="1:70" s="6" customFormat="1" x14ac:dyDescent="0.3">
      <c r="A100" s="103">
        <v>32342</v>
      </c>
      <c r="B100" s="111" t="s">
        <v>104</v>
      </c>
      <c r="C100" s="105">
        <v>3357.11</v>
      </c>
      <c r="D100" s="106">
        <v>1000</v>
      </c>
      <c r="E100" s="106">
        <v>-342.89</v>
      </c>
      <c r="F100" s="105">
        <v>1000</v>
      </c>
      <c r="G100" s="105">
        <v>0</v>
      </c>
      <c r="H100" s="105">
        <v>0</v>
      </c>
      <c r="I100" s="99">
        <v>1000</v>
      </c>
      <c r="J100" s="99">
        <v>700</v>
      </c>
      <c r="K100" s="105">
        <v>0</v>
      </c>
      <c r="L100" s="105">
        <v>0</v>
      </c>
      <c r="M100" s="105">
        <v>0</v>
      </c>
      <c r="N100" s="105">
        <v>0</v>
      </c>
      <c r="O100" s="105">
        <v>0</v>
      </c>
      <c r="P100" s="105">
        <v>0</v>
      </c>
      <c r="Q100" s="105">
        <v>0</v>
      </c>
      <c r="R100" s="105">
        <v>0</v>
      </c>
      <c r="S100" s="105">
        <v>0</v>
      </c>
      <c r="T100" s="105">
        <v>0</v>
      </c>
      <c r="U100" s="105">
        <v>0</v>
      </c>
      <c r="V100" s="100">
        <v>3000</v>
      </c>
      <c r="W100" s="101">
        <v>3000</v>
      </c>
    </row>
    <row r="101" spans="1:70" s="6" customFormat="1" x14ac:dyDescent="0.3">
      <c r="A101" s="103">
        <v>32343</v>
      </c>
      <c r="B101" s="111" t="s">
        <v>105</v>
      </c>
      <c r="C101" s="105">
        <v>500</v>
      </c>
      <c r="D101" s="106">
        <v>0</v>
      </c>
      <c r="E101" s="106">
        <v>0</v>
      </c>
      <c r="F101" s="105">
        <v>0</v>
      </c>
      <c r="G101" s="105">
        <v>0</v>
      </c>
      <c r="H101" s="105">
        <v>0</v>
      </c>
      <c r="I101" s="99">
        <v>10000</v>
      </c>
      <c r="J101" s="99">
        <v>-9500</v>
      </c>
      <c r="K101" s="105">
        <v>0</v>
      </c>
      <c r="L101" s="105">
        <v>0</v>
      </c>
      <c r="M101" s="105">
        <v>0</v>
      </c>
      <c r="N101" s="105">
        <v>0</v>
      </c>
      <c r="O101" s="105">
        <v>0</v>
      </c>
      <c r="P101" s="105">
        <v>0</v>
      </c>
      <c r="Q101" s="105">
        <v>0</v>
      </c>
      <c r="R101" s="105">
        <v>0</v>
      </c>
      <c r="S101" s="105">
        <v>0</v>
      </c>
      <c r="T101" s="105">
        <v>0</v>
      </c>
      <c r="U101" s="105">
        <v>0</v>
      </c>
      <c r="V101" s="100">
        <v>10000</v>
      </c>
      <c r="W101" s="101">
        <v>10000</v>
      </c>
    </row>
    <row r="102" spans="1:70" s="6" customFormat="1" x14ac:dyDescent="0.3">
      <c r="A102" s="103">
        <v>32344</v>
      </c>
      <c r="B102" s="111" t="s">
        <v>106</v>
      </c>
      <c r="C102" s="105">
        <v>100</v>
      </c>
      <c r="D102" s="106">
        <v>0</v>
      </c>
      <c r="E102" s="106">
        <v>0</v>
      </c>
      <c r="F102" s="105">
        <v>0</v>
      </c>
      <c r="G102" s="105">
        <v>0</v>
      </c>
      <c r="H102" s="105">
        <v>0</v>
      </c>
      <c r="I102" s="99">
        <v>0</v>
      </c>
      <c r="J102" s="99">
        <v>100</v>
      </c>
      <c r="K102" s="105">
        <v>0</v>
      </c>
      <c r="L102" s="105">
        <v>0</v>
      </c>
      <c r="M102" s="105">
        <v>0</v>
      </c>
      <c r="N102" s="105">
        <v>0</v>
      </c>
      <c r="O102" s="105">
        <v>0</v>
      </c>
      <c r="P102" s="105">
        <v>0</v>
      </c>
      <c r="Q102" s="105">
        <v>0</v>
      </c>
      <c r="R102" s="105">
        <v>0</v>
      </c>
      <c r="S102" s="105">
        <v>0</v>
      </c>
      <c r="T102" s="105">
        <v>0</v>
      </c>
      <c r="U102" s="105">
        <v>0</v>
      </c>
      <c r="V102" s="100">
        <v>0</v>
      </c>
      <c r="W102" s="101">
        <v>0</v>
      </c>
    </row>
    <row r="103" spans="1:70" s="6" customFormat="1" x14ac:dyDescent="0.3">
      <c r="A103" s="103">
        <v>32349</v>
      </c>
      <c r="B103" s="111" t="s">
        <v>107</v>
      </c>
      <c r="C103" s="105">
        <v>52954.32</v>
      </c>
      <c r="D103" s="106">
        <v>2400</v>
      </c>
      <c r="E103" s="106">
        <v>-945.68</v>
      </c>
      <c r="F103" s="105">
        <v>34000</v>
      </c>
      <c r="G103" s="105">
        <v>16000</v>
      </c>
      <c r="H103" s="105">
        <v>0</v>
      </c>
      <c r="I103" s="99">
        <v>500</v>
      </c>
      <c r="J103" s="99">
        <v>1000</v>
      </c>
      <c r="K103" s="105">
        <v>0</v>
      </c>
      <c r="L103" s="105">
        <v>0</v>
      </c>
      <c r="M103" s="105">
        <v>0</v>
      </c>
      <c r="N103" s="105">
        <v>0</v>
      </c>
      <c r="O103" s="105">
        <v>0</v>
      </c>
      <c r="P103" s="105">
        <v>0</v>
      </c>
      <c r="Q103" s="105">
        <v>0</v>
      </c>
      <c r="R103" s="105">
        <v>0</v>
      </c>
      <c r="S103" s="105">
        <v>0</v>
      </c>
      <c r="T103" s="105">
        <v>0</v>
      </c>
      <c r="U103" s="105">
        <v>0</v>
      </c>
      <c r="V103" s="100">
        <v>36900</v>
      </c>
      <c r="W103" s="101">
        <v>36900</v>
      </c>
    </row>
    <row r="104" spans="1:70" s="95" customFormat="1" x14ac:dyDescent="0.3">
      <c r="A104" s="88">
        <v>3235</v>
      </c>
      <c r="B104" s="109" t="s">
        <v>61</v>
      </c>
      <c r="C104" s="102">
        <v>101444.39</v>
      </c>
      <c r="D104" s="91">
        <f>D108</f>
        <v>28000</v>
      </c>
      <c r="E104" s="91">
        <f>E108</f>
        <v>-4755.6099999999997</v>
      </c>
      <c r="F104" s="102">
        <f>F105</f>
        <v>50000</v>
      </c>
      <c r="G104" s="102">
        <f>G106</f>
        <v>7500</v>
      </c>
      <c r="H104" s="102">
        <v>0</v>
      </c>
      <c r="I104" s="92">
        <f>I106+I108+I109</f>
        <v>15000</v>
      </c>
      <c r="J104" s="92">
        <f>J105+J107+J108+J109</f>
        <v>5700</v>
      </c>
      <c r="K104" s="102">
        <v>0</v>
      </c>
      <c r="L104" s="102">
        <v>0</v>
      </c>
      <c r="M104" s="102">
        <v>0</v>
      </c>
      <c r="N104" s="102">
        <v>0</v>
      </c>
      <c r="O104" s="102">
        <v>0</v>
      </c>
      <c r="P104" s="102">
        <v>0</v>
      </c>
      <c r="Q104" s="102">
        <v>0</v>
      </c>
      <c r="R104" s="102">
        <v>0</v>
      </c>
      <c r="S104" s="102">
        <v>0</v>
      </c>
      <c r="T104" s="102">
        <v>0</v>
      </c>
      <c r="U104" s="102">
        <v>0</v>
      </c>
      <c r="V104" s="93">
        <v>93000</v>
      </c>
      <c r="W104" s="94">
        <v>93000</v>
      </c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</row>
    <row r="105" spans="1:70" x14ac:dyDescent="0.3">
      <c r="A105" s="96">
        <v>32352</v>
      </c>
      <c r="B105" s="110" t="s">
        <v>108</v>
      </c>
      <c r="C105" s="79">
        <v>55000</v>
      </c>
      <c r="D105" s="98">
        <v>0</v>
      </c>
      <c r="E105" s="98">
        <v>0</v>
      </c>
      <c r="F105" s="79">
        <v>50000</v>
      </c>
      <c r="G105" s="79">
        <v>0</v>
      </c>
      <c r="H105" s="79">
        <v>0</v>
      </c>
      <c r="I105" s="99">
        <v>0</v>
      </c>
      <c r="J105" s="99">
        <v>5000</v>
      </c>
      <c r="K105" s="79">
        <v>0</v>
      </c>
      <c r="L105" s="79">
        <v>0</v>
      </c>
      <c r="M105" s="79">
        <v>0</v>
      </c>
      <c r="N105" s="79">
        <v>0</v>
      </c>
      <c r="O105" s="79">
        <v>0</v>
      </c>
      <c r="P105" s="79">
        <v>0</v>
      </c>
      <c r="Q105" s="79">
        <v>0</v>
      </c>
      <c r="R105" s="79">
        <v>0</v>
      </c>
      <c r="S105" s="79">
        <v>0</v>
      </c>
      <c r="T105" s="79">
        <v>0</v>
      </c>
      <c r="U105" s="79">
        <v>0</v>
      </c>
      <c r="V105" s="100">
        <v>50000</v>
      </c>
      <c r="W105" s="101">
        <v>50000</v>
      </c>
    </row>
    <row r="106" spans="1:70" x14ac:dyDescent="0.3">
      <c r="A106" s="96">
        <v>32353</v>
      </c>
      <c r="B106" s="110" t="s">
        <v>109</v>
      </c>
      <c r="C106" s="79">
        <v>12500</v>
      </c>
      <c r="D106" s="98">
        <v>0</v>
      </c>
      <c r="E106" s="98">
        <v>0</v>
      </c>
      <c r="F106" s="79">
        <v>0</v>
      </c>
      <c r="G106" s="79">
        <v>7500</v>
      </c>
      <c r="H106" s="79">
        <v>0</v>
      </c>
      <c r="I106" s="99">
        <v>5000</v>
      </c>
      <c r="J106" s="99">
        <v>0</v>
      </c>
      <c r="K106" s="79">
        <v>0</v>
      </c>
      <c r="L106" s="79">
        <v>0</v>
      </c>
      <c r="M106" s="79">
        <v>0</v>
      </c>
      <c r="N106" s="79">
        <v>0</v>
      </c>
      <c r="O106" s="79">
        <v>0</v>
      </c>
      <c r="P106" s="79">
        <v>0</v>
      </c>
      <c r="Q106" s="79">
        <v>0</v>
      </c>
      <c r="R106" s="79">
        <v>0</v>
      </c>
      <c r="S106" s="79">
        <v>0</v>
      </c>
      <c r="T106" s="79">
        <v>0</v>
      </c>
      <c r="U106" s="79">
        <v>0</v>
      </c>
      <c r="V106" s="100">
        <v>5000</v>
      </c>
      <c r="W106" s="101">
        <v>5000</v>
      </c>
    </row>
    <row r="107" spans="1:70" x14ac:dyDescent="0.3">
      <c r="A107" s="96">
        <v>32354</v>
      </c>
      <c r="B107" s="110" t="s">
        <v>191</v>
      </c>
      <c r="C107" s="79">
        <v>2700</v>
      </c>
      <c r="D107" s="98">
        <v>0</v>
      </c>
      <c r="E107" s="98">
        <v>0</v>
      </c>
      <c r="F107" s="79">
        <v>0</v>
      </c>
      <c r="G107" s="79">
        <v>0</v>
      </c>
      <c r="H107" s="79">
        <v>0</v>
      </c>
      <c r="I107" s="99">
        <v>0</v>
      </c>
      <c r="J107" s="99">
        <v>2700</v>
      </c>
      <c r="K107" s="79">
        <v>0</v>
      </c>
      <c r="L107" s="79">
        <v>0</v>
      </c>
      <c r="M107" s="79">
        <v>0</v>
      </c>
      <c r="N107" s="79">
        <v>0</v>
      </c>
      <c r="O107" s="79">
        <v>0</v>
      </c>
      <c r="P107" s="79">
        <v>0</v>
      </c>
      <c r="Q107" s="79">
        <v>0</v>
      </c>
      <c r="R107" s="79">
        <v>0</v>
      </c>
      <c r="S107" s="79">
        <v>0</v>
      </c>
      <c r="T107" s="79">
        <v>0</v>
      </c>
      <c r="U107" s="79">
        <v>0</v>
      </c>
      <c r="V107" s="100">
        <v>0</v>
      </c>
      <c r="W107" s="101">
        <v>0</v>
      </c>
    </row>
    <row r="108" spans="1:70" ht="37.5" x14ac:dyDescent="0.3">
      <c r="A108" s="96">
        <v>32355</v>
      </c>
      <c r="B108" s="97" t="s">
        <v>141</v>
      </c>
      <c r="C108" s="79">
        <v>31244.39</v>
      </c>
      <c r="D108" s="98">
        <v>28000</v>
      </c>
      <c r="E108" s="98">
        <v>-4755.6099999999997</v>
      </c>
      <c r="F108" s="79">
        <v>0</v>
      </c>
      <c r="G108" s="79">
        <v>0</v>
      </c>
      <c r="H108" s="79">
        <v>0</v>
      </c>
      <c r="I108" s="99">
        <v>5000</v>
      </c>
      <c r="J108" s="99">
        <v>3000</v>
      </c>
      <c r="K108" s="79">
        <v>0</v>
      </c>
      <c r="L108" s="79">
        <v>0</v>
      </c>
      <c r="M108" s="79">
        <v>0</v>
      </c>
      <c r="N108" s="79">
        <v>0</v>
      </c>
      <c r="O108" s="79">
        <v>0</v>
      </c>
      <c r="P108" s="79">
        <v>0</v>
      </c>
      <c r="Q108" s="79">
        <v>0</v>
      </c>
      <c r="R108" s="79">
        <v>0</v>
      </c>
      <c r="S108" s="79">
        <v>0</v>
      </c>
      <c r="T108" s="79">
        <v>0</v>
      </c>
      <c r="U108" s="79">
        <v>0</v>
      </c>
      <c r="V108" s="100">
        <v>33000</v>
      </c>
      <c r="W108" s="101">
        <v>33000</v>
      </c>
    </row>
    <row r="109" spans="1:70" x14ac:dyDescent="0.3">
      <c r="A109" s="96">
        <v>32359</v>
      </c>
      <c r="B109" s="110" t="s">
        <v>137</v>
      </c>
      <c r="C109" s="79">
        <v>0</v>
      </c>
      <c r="D109" s="98">
        <v>0</v>
      </c>
      <c r="E109" s="98">
        <v>0</v>
      </c>
      <c r="F109" s="79">
        <v>0</v>
      </c>
      <c r="G109" s="79">
        <v>0</v>
      </c>
      <c r="H109" s="79">
        <v>0</v>
      </c>
      <c r="I109" s="99">
        <v>5000</v>
      </c>
      <c r="J109" s="99">
        <v>-5000</v>
      </c>
      <c r="K109" s="79">
        <v>0</v>
      </c>
      <c r="L109" s="79">
        <v>0</v>
      </c>
      <c r="M109" s="79">
        <v>0</v>
      </c>
      <c r="N109" s="79">
        <v>0</v>
      </c>
      <c r="O109" s="79">
        <v>0</v>
      </c>
      <c r="P109" s="79">
        <v>0</v>
      </c>
      <c r="Q109" s="79">
        <v>0</v>
      </c>
      <c r="R109" s="79">
        <v>0</v>
      </c>
      <c r="S109" s="79">
        <v>0</v>
      </c>
      <c r="T109" s="79">
        <v>0</v>
      </c>
      <c r="U109" s="79">
        <v>0</v>
      </c>
      <c r="V109" s="100">
        <v>5000</v>
      </c>
      <c r="W109" s="101">
        <v>5000</v>
      </c>
    </row>
    <row r="110" spans="1:70" s="95" customFormat="1" x14ac:dyDescent="0.3">
      <c r="A110" s="88">
        <v>3236</v>
      </c>
      <c r="B110" s="109" t="s">
        <v>41</v>
      </c>
      <c r="C110" s="102">
        <v>70670</v>
      </c>
      <c r="D110" s="91">
        <f>D111</f>
        <v>8000</v>
      </c>
      <c r="E110" s="91">
        <f>E111</f>
        <v>-1330</v>
      </c>
      <c r="F110" s="102">
        <v>0</v>
      </c>
      <c r="G110" s="102">
        <v>0</v>
      </c>
      <c r="H110" s="102">
        <v>0</v>
      </c>
      <c r="I110" s="92">
        <v>0</v>
      </c>
      <c r="J110" s="92">
        <f>J111+J112</f>
        <v>24000</v>
      </c>
      <c r="K110" s="102">
        <v>0</v>
      </c>
      <c r="L110" s="102">
        <v>0</v>
      </c>
      <c r="M110" s="102">
        <f>M112</f>
        <v>40000</v>
      </c>
      <c r="N110" s="102">
        <v>0</v>
      </c>
      <c r="O110" s="102">
        <v>0</v>
      </c>
      <c r="P110" s="102">
        <v>0</v>
      </c>
      <c r="Q110" s="102">
        <v>0</v>
      </c>
      <c r="R110" s="102">
        <v>0</v>
      </c>
      <c r="S110" s="102">
        <v>0</v>
      </c>
      <c r="T110" s="102">
        <v>0</v>
      </c>
      <c r="U110" s="102">
        <v>0</v>
      </c>
      <c r="V110" s="93">
        <v>8000</v>
      </c>
      <c r="W110" s="94">
        <v>8000</v>
      </c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</row>
    <row r="111" spans="1:70" x14ac:dyDescent="0.3">
      <c r="A111" s="96">
        <v>32361</v>
      </c>
      <c r="B111" s="110" t="s">
        <v>110</v>
      </c>
      <c r="C111" s="79">
        <v>10670</v>
      </c>
      <c r="D111" s="98">
        <v>8000</v>
      </c>
      <c r="E111" s="98">
        <v>-1330</v>
      </c>
      <c r="F111" s="79">
        <v>0</v>
      </c>
      <c r="G111" s="79">
        <v>0</v>
      </c>
      <c r="H111" s="79">
        <v>0</v>
      </c>
      <c r="I111" s="99">
        <v>0</v>
      </c>
      <c r="J111" s="99">
        <v>4000</v>
      </c>
      <c r="K111" s="79">
        <v>0</v>
      </c>
      <c r="L111" s="79">
        <v>0</v>
      </c>
      <c r="M111" s="79">
        <v>0</v>
      </c>
      <c r="N111" s="79">
        <v>0</v>
      </c>
      <c r="O111" s="79">
        <v>0</v>
      </c>
      <c r="P111" s="79">
        <v>0</v>
      </c>
      <c r="Q111" s="79">
        <v>0</v>
      </c>
      <c r="R111" s="79">
        <v>0</v>
      </c>
      <c r="S111" s="79">
        <v>0</v>
      </c>
      <c r="T111" s="79">
        <v>0</v>
      </c>
      <c r="U111" s="79">
        <v>0</v>
      </c>
      <c r="V111" s="100">
        <v>8000</v>
      </c>
      <c r="W111" s="101">
        <v>8000</v>
      </c>
    </row>
    <row r="112" spans="1:70" x14ac:dyDescent="0.3">
      <c r="A112" s="96">
        <v>32363</v>
      </c>
      <c r="B112" s="110" t="s">
        <v>223</v>
      </c>
      <c r="C112" s="79">
        <v>60000</v>
      </c>
      <c r="D112" s="98">
        <v>0</v>
      </c>
      <c r="E112" s="98">
        <v>0</v>
      </c>
      <c r="F112" s="79">
        <v>0</v>
      </c>
      <c r="G112" s="79">
        <v>0</v>
      </c>
      <c r="H112" s="79">
        <v>0</v>
      </c>
      <c r="I112" s="99">
        <v>0</v>
      </c>
      <c r="J112" s="99">
        <v>20000</v>
      </c>
      <c r="K112" s="79">
        <v>0</v>
      </c>
      <c r="L112" s="79">
        <v>0</v>
      </c>
      <c r="M112" s="79">
        <v>40000</v>
      </c>
      <c r="N112" s="79">
        <v>0</v>
      </c>
      <c r="O112" s="79">
        <v>0</v>
      </c>
      <c r="P112" s="79">
        <v>0</v>
      </c>
      <c r="Q112" s="79">
        <v>0</v>
      </c>
      <c r="R112" s="79">
        <v>0</v>
      </c>
      <c r="S112" s="79">
        <v>0</v>
      </c>
      <c r="T112" s="79">
        <v>0</v>
      </c>
      <c r="U112" s="79">
        <v>0</v>
      </c>
      <c r="V112" s="100">
        <v>0</v>
      </c>
      <c r="W112" s="101">
        <v>0</v>
      </c>
    </row>
    <row r="113" spans="1:70" s="95" customFormat="1" x14ac:dyDescent="0.3">
      <c r="A113" s="88">
        <v>3237</v>
      </c>
      <c r="B113" s="109" t="s">
        <v>42</v>
      </c>
      <c r="C113" s="102">
        <v>226693.49</v>
      </c>
      <c r="D113" s="91">
        <v>30000</v>
      </c>
      <c r="E113" s="91">
        <f>E114+E115</f>
        <v>-15806.51</v>
      </c>
      <c r="F113" s="102">
        <f>F115</f>
        <v>20000</v>
      </c>
      <c r="G113" s="102">
        <f>G115</f>
        <v>-20000</v>
      </c>
      <c r="H113" s="102">
        <v>0</v>
      </c>
      <c r="I113" s="92">
        <f>I114+I115+I117+I116+I118</f>
        <v>32000</v>
      </c>
      <c r="J113" s="92">
        <f>J115+J116+J117+J118</f>
        <v>50500</v>
      </c>
      <c r="K113" s="102">
        <v>0</v>
      </c>
      <c r="L113" s="90">
        <f>L115</f>
        <v>150000</v>
      </c>
      <c r="M113" s="90">
        <f>M115</f>
        <v>-20000</v>
      </c>
      <c r="N113" s="102">
        <v>0</v>
      </c>
      <c r="O113" s="102">
        <v>0</v>
      </c>
      <c r="P113" s="102">
        <v>0</v>
      </c>
      <c r="Q113" s="102">
        <v>0</v>
      </c>
      <c r="R113" s="102">
        <v>0</v>
      </c>
      <c r="S113" s="102">
        <v>0</v>
      </c>
      <c r="T113" s="102">
        <v>0</v>
      </c>
      <c r="U113" s="102">
        <v>0</v>
      </c>
      <c r="V113" s="93">
        <v>232000</v>
      </c>
      <c r="W113" s="94">
        <v>232000</v>
      </c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</row>
    <row r="114" spans="1:70" x14ac:dyDescent="0.3">
      <c r="A114" s="96">
        <v>32371</v>
      </c>
      <c r="B114" s="110" t="s">
        <v>111</v>
      </c>
      <c r="C114" s="79">
        <v>4000</v>
      </c>
      <c r="D114" s="98">
        <v>15000</v>
      </c>
      <c r="E114" s="98">
        <v>-15000</v>
      </c>
      <c r="F114" s="79">
        <v>0</v>
      </c>
      <c r="G114" s="79">
        <v>0</v>
      </c>
      <c r="H114" s="79">
        <v>0</v>
      </c>
      <c r="I114" s="99">
        <v>4000</v>
      </c>
      <c r="J114" s="99">
        <v>0</v>
      </c>
      <c r="K114" s="79">
        <v>0</v>
      </c>
      <c r="L114" s="78">
        <v>0</v>
      </c>
      <c r="M114" s="78">
        <v>0</v>
      </c>
      <c r="N114" s="79">
        <v>0</v>
      </c>
      <c r="O114" s="79">
        <v>0</v>
      </c>
      <c r="P114" s="79">
        <v>0</v>
      </c>
      <c r="Q114" s="79">
        <v>0</v>
      </c>
      <c r="R114" s="79">
        <v>0</v>
      </c>
      <c r="S114" s="79">
        <v>0</v>
      </c>
      <c r="T114" s="79">
        <v>0</v>
      </c>
      <c r="U114" s="79">
        <v>0</v>
      </c>
      <c r="V114" s="100">
        <v>19000</v>
      </c>
      <c r="W114" s="101">
        <v>19000</v>
      </c>
    </row>
    <row r="115" spans="1:70" x14ac:dyDescent="0.3">
      <c r="A115" s="96">
        <v>32372</v>
      </c>
      <c r="B115" s="110" t="s">
        <v>112</v>
      </c>
      <c r="C115" s="79">
        <v>219193.49</v>
      </c>
      <c r="D115" s="98">
        <v>15000</v>
      </c>
      <c r="E115" s="98">
        <v>-806.51</v>
      </c>
      <c r="F115" s="79">
        <v>20000</v>
      </c>
      <c r="G115" s="79">
        <v>-20000</v>
      </c>
      <c r="H115" s="79">
        <v>0</v>
      </c>
      <c r="I115" s="99">
        <v>15000</v>
      </c>
      <c r="J115" s="99">
        <v>60000</v>
      </c>
      <c r="K115" s="79">
        <v>0</v>
      </c>
      <c r="L115" s="78">
        <v>150000</v>
      </c>
      <c r="M115" s="78">
        <v>-20000</v>
      </c>
      <c r="N115" s="79">
        <v>0</v>
      </c>
      <c r="O115" s="79">
        <v>0</v>
      </c>
      <c r="P115" s="79">
        <v>0</v>
      </c>
      <c r="Q115" s="79">
        <v>0</v>
      </c>
      <c r="R115" s="79">
        <v>0</v>
      </c>
      <c r="S115" s="79">
        <v>0</v>
      </c>
      <c r="T115" s="79">
        <v>0</v>
      </c>
      <c r="U115" s="79">
        <v>0</v>
      </c>
      <c r="V115" s="100">
        <v>200000</v>
      </c>
      <c r="W115" s="101">
        <v>200000</v>
      </c>
    </row>
    <row r="116" spans="1:70" x14ac:dyDescent="0.3">
      <c r="A116" s="96">
        <v>32373</v>
      </c>
      <c r="B116" s="110" t="s">
        <v>113</v>
      </c>
      <c r="C116" s="79">
        <v>0</v>
      </c>
      <c r="D116" s="98">
        <v>0</v>
      </c>
      <c r="E116" s="98">
        <v>0</v>
      </c>
      <c r="F116" s="79">
        <v>0</v>
      </c>
      <c r="G116" s="79">
        <v>0</v>
      </c>
      <c r="H116" s="79">
        <v>0</v>
      </c>
      <c r="I116" s="99">
        <v>5000</v>
      </c>
      <c r="J116" s="99">
        <v>-5000</v>
      </c>
      <c r="K116" s="79">
        <v>0</v>
      </c>
      <c r="L116" s="78">
        <v>0</v>
      </c>
      <c r="M116" s="78">
        <v>0</v>
      </c>
      <c r="N116" s="79">
        <v>0</v>
      </c>
      <c r="O116" s="79">
        <v>0</v>
      </c>
      <c r="P116" s="79">
        <v>0</v>
      </c>
      <c r="Q116" s="79">
        <v>0</v>
      </c>
      <c r="R116" s="79">
        <v>0</v>
      </c>
      <c r="S116" s="79">
        <v>0</v>
      </c>
      <c r="T116" s="79">
        <v>0</v>
      </c>
      <c r="U116" s="79">
        <v>0</v>
      </c>
      <c r="V116" s="100">
        <v>5000</v>
      </c>
      <c r="W116" s="101">
        <v>5000</v>
      </c>
    </row>
    <row r="117" spans="1:70" x14ac:dyDescent="0.3">
      <c r="A117" s="96">
        <v>32377</v>
      </c>
      <c r="B117" s="110" t="s">
        <v>180</v>
      </c>
      <c r="C117" s="79">
        <v>0</v>
      </c>
      <c r="D117" s="98">
        <v>0</v>
      </c>
      <c r="E117" s="98">
        <v>0</v>
      </c>
      <c r="F117" s="79">
        <v>0</v>
      </c>
      <c r="G117" s="79">
        <v>0</v>
      </c>
      <c r="H117" s="79">
        <v>0</v>
      </c>
      <c r="I117" s="99">
        <v>3000</v>
      </c>
      <c r="J117" s="99">
        <v>-3000</v>
      </c>
      <c r="K117" s="79">
        <v>0</v>
      </c>
      <c r="L117" s="78">
        <v>0</v>
      </c>
      <c r="M117" s="78">
        <v>0</v>
      </c>
      <c r="N117" s="79">
        <v>0</v>
      </c>
      <c r="O117" s="79">
        <v>0</v>
      </c>
      <c r="P117" s="79">
        <v>0</v>
      </c>
      <c r="Q117" s="79">
        <v>0</v>
      </c>
      <c r="R117" s="79">
        <v>0</v>
      </c>
      <c r="S117" s="79">
        <v>0</v>
      </c>
      <c r="T117" s="79">
        <v>0</v>
      </c>
      <c r="U117" s="79">
        <v>0</v>
      </c>
      <c r="V117" s="100">
        <v>3000</v>
      </c>
      <c r="W117" s="101">
        <v>3000</v>
      </c>
    </row>
    <row r="118" spans="1:70" ht="19.5" customHeight="1" x14ac:dyDescent="0.3">
      <c r="A118" s="96">
        <v>32379</v>
      </c>
      <c r="B118" s="110" t="s">
        <v>114</v>
      </c>
      <c r="C118" s="79">
        <v>3500</v>
      </c>
      <c r="D118" s="98">
        <v>0</v>
      </c>
      <c r="E118" s="98">
        <v>0</v>
      </c>
      <c r="F118" s="79">
        <v>0</v>
      </c>
      <c r="G118" s="79">
        <v>0</v>
      </c>
      <c r="H118" s="79">
        <v>0</v>
      </c>
      <c r="I118" s="99">
        <v>5000</v>
      </c>
      <c r="J118" s="99">
        <v>-1500</v>
      </c>
      <c r="K118" s="79">
        <v>0</v>
      </c>
      <c r="L118" s="78">
        <v>0</v>
      </c>
      <c r="M118" s="78">
        <v>0</v>
      </c>
      <c r="N118" s="79">
        <v>0</v>
      </c>
      <c r="O118" s="79">
        <v>0</v>
      </c>
      <c r="P118" s="79">
        <v>0</v>
      </c>
      <c r="Q118" s="79">
        <v>0</v>
      </c>
      <c r="R118" s="79">
        <v>0</v>
      </c>
      <c r="S118" s="79">
        <v>0</v>
      </c>
      <c r="T118" s="79">
        <v>0</v>
      </c>
      <c r="U118" s="79">
        <v>0</v>
      </c>
      <c r="V118" s="100">
        <v>5000</v>
      </c>
      <c r="W118" s="101">
        <v>5000</v>
      </c>
    </row>
    <row r="119" spans="1:70" s="95" customFormat="1" x14ac:dyDescent="0.3">
      <c r="A119" s="88">
        <v>3238</v>
      </c>
      <c r="B119" s="109" t="s">
        <v>43</v>
      </c>
      <c r="C119" s="102">
        <v>23800</v>
      </c>
      <c r="D119" s="91">
        <f>D122</f>
        <v>19000</v>
      </c>
      <c r="E119" s="91">
        <f>E122</f>
        <v>-5200</v>
      </c>
      <c r="F119" s="102">
        <v>0</v>
      </c>
      <c r="G119" s="102">
        <v>0</v>
      </c>
      <c r="H119" s="102">
        <v>0</v>
      </c>
      <c r="I119" s="92">
        <f>I120+I121+I122</f>
        <v>15000</v>
      </c>
      <c r="J119" s="92">
        <f>J120+J121+J122</f>
        <v>-5000</v>
      </c>
      <c r="K119" s="102">
        <v>0</v>
      </c>
      <c r="L119" s="90">
        <v>0</v>
      </c>
      <c r="M119" s="90">
        <v>0</v>
      </c>
      <c r="N119" s="102">
        <v>0</v>
      </c>
      <c r="O119" s="102">
        <v>0</v>
      </c>
      <c r="P119" s="102">
        <v>0</v>
      </c>
      <c r="Q119" s="102">
        <v>0</v>
      </c>
      <c r="R119" s="102">
        <v>0</v>
      </c>
      <c r="S119" s="102">
        <v>0</v>
      </c>
      <c r="T119" s="102">
        <v>0</v>
      </c>
      <c r="U119" s="102">
        <v>0</v>
      </c>
      <c r="V119" s="93">
        <v>34000</v>
      </c>
      <c r="W119" s="94">
        <v>34000</v>
      </c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</row>
    <row r="120" spans="1:70" s="6" customFormat="1" x14ac:dyDescent="0.3">
      <c r="A120" s="103">
        <v>32381</v>
      </c>
      <c r="B120" s="111" t="s">
        <v>136</v>
      </c>
      <c r="C120" s="105">
        <v>0</v>
      </c>
      <c r="D120" s="106">
        <v>0</v>
      </c>
      <c r="E120" s="106">
        <v>0</v>
      </c>
      <c r="F120" s="105">
        <v>0</v>
      </c>
      <c r="G120" s="105">
        <v>0</v>
      </c>
      <c r="H120" s="105">
        <v>0</v>
      </c>
      <c r="I120" s="99">
        <v>5000</v>
      </c>
      <c r="J120" s="99">
        <v>-5000</v>
      </c>
      <c r="K120" s="105">
        <v>0</v>
      </c>
      <c r="L120" s="107">
        <v>0</v>
      </c>
      <c r="M120" s="107">
        <v>0</v>
      </c>
      <c r="N120" s="105">
        <v>0</v>
      </c>
      <c r="O120" s="105">
        <v>0</v>
      </c>
      <c r="P120" s="105">
        <v>0</v>
      </c>
      <c r="Q120" s="105">
        <v>0</v>
      </c>
      <c r="R120" s="105">
        <v>0</v>
      </c>
      <c r="S120" s="105">
        <v>0</v>
      </c>
      <c r="T120" s="105">
        <v>0</v>
      </c>
      <c r="U120" s="105">
        <v>0</v>
      </c>
      <c r="V120" s="100">
        <v>5000</v>
      </c>
      <c r="W120" s="101">
        <v>5000</v>
      </c>
    </row>
    <row r="121" spans="1:70" x14ac:dyDescent="0.3">
      <c r="A121" s="96">
        <v>32382</v>
      </c>
      <c r="B121" s="110" t="s">
        <v>115</v>
      </c>
      <c r="C121" s="79">
        <v>0</v>
      </c>
      <c r="D121" s="98">
        <v>0</v>
      </c>
      <c r="E121" s="98">
        <v>0</v>
      </c>
      <c r="F121" s="79">
        <v>0</v>
      </c>
      <c r="G121" s="79">
        <v>0</v>
      </c>
      <c r="H121" s="79">
        <v>0</v>
      </c>
      <c r="I121" s="99">
        <v>5000</v>
      </c>
      <c r="J121" s="99">
        <v>-5000</v>
      </c>
      <c r="K121" s="79">
        <v>0</v>
      </c>
      <c r="L121" s="78">
        <v>0</v>
      </c>
      <c r="M121" s="78">
        <v>0</v>
      </c>
      <c r="N121" s="79">
        <v>0</v>
      </c>
      <c r="O121" s="79">
        <v>0</v>
      </c>
      <c r="P121" s="79">
        <v>0</v>
      </c>
      <c r="Q121" s="79">
        <v>0</v>
      </c>
      <c r="R121" s="79">
        <v>0</v>
      </c>
      <c r="S121" s="79">
        <v>0</v>
      </c>
      <c r="T121" s="79">
        <v>0</v>
      </c>
      <c r="U121" s="79">
        <v>0</v>
      </c>
      <c r="V121" s="100">
        <v>5000</v>
      </c>
      <c r="W121" s="101">
        <v>5000</v>
      </c>
    </row>
    <row r="122" spans="1:70" x14ac:dyDescent="0.3">
      <c r="A122" s="96">
        <v>32389</v>
      </c>
      <c r="B122" s="110" t="s">
        <v>116</v>
      </c>
      <c r="C122" s="79">
        <v>23800</v>
      </c>
      <c r="D122" s="98">
        <v>19000</v>
      </c>
      <c r="E122" s="98">
        <v>-5200</v>
      </c>
      <c r="F122" s="79">
        <v>0</v>
      </c>
      <c r="G122" s="79">
        <v>0</v>
      </c>
      <c r="H122" s="79">
        <v>0</v>
      </c>
      <c r="I122" s="99">
        <v>5000</v>
      </c>
      <c r="J122" s="99">
        <v>5000</v>
      </c>
      <c r="K122" s="79">
        <v>0</v>
      </c>
      <c r="L122" s="78">
        <v>0</v>
      </c>
      <c r="M122" s="78">
        <v>0</v>
      </c>
      <c r="N122" s="79">
        <v>0</v>
      </c>
      <c r="O122" s="79">
        <v>0</v>
      </c>
      <c r="P122" s="79">
        <v>0</v>
      </c>
      <c r="Q122" s="79">
        <v>0</v>
      </c>
      <c r="R122" s="79">
        <v>0</v>
      </c>
      <c r="S122" s="79">
        <v>0</v>
      </c>
      <c r="T122" s="79">
        <v>0</v>
      </c>
      <c r="U122" s="79">
        <v>0</v>
      </c>
      <c r="V122" s="100">
        <v>24000</v>
      </c>
      <c r="W122" s="101">
        <v>24000</v>
      </c>
    </row>
    <row r="123" spans="1:70" s="95" customFormat="1" x14ac:dyDescent="0.3">
      <c r="A123" s="88">
        <v>3239</v>
      </c>
      <c r="B123" s="109" t="s">
        <v>44</v>
      </c>
      <c r="C123" s="102">
        <v>35788.880000000005</v>
      </c>
      <c r="D123" s="91">
        <f>D124+D125+D126+D127+D129</f>
        <v>35500</v>
      </c>
      <c r="E123" s="91">
        <f>E124+E126+E127+E129</f>
        <v>-14211.119999999999</v>
      </c>
      <c r="F123" s="102">
        <v>0</v>
      </c>
      <c r="G123" s="102">
        <v>0</v>
      </c>
      <c r="H123" s="102">
        <v>0</v>
      </c>
      <c r="I123" s="92">
        <f>I124+I125+I126+I127+I129</f>
        <v>24000</v>
      </c>
      <c r="J123" s="92">
        <f>J124+J125+J126+J127</f>
        <v>-9500</v>
      </c>
      <c r="K123" s="102">
        <v>0</v>
      </c>
      <c r="L123" s="102">
        <v>0</v>
      </c>
      <c r="M123" s="102">
        <v>0</v>
      </c>
      <c r="N123" s="102">
        <v>0</v>
      </c>
      <c r="O123" s="102">
        <v>0</v>
      </c>
      <c r="P123" s="102">
        <v>0</v>
      </c>
      <c r="Q123" s="102">
        <v>0</v>
      </c>
      <c r="R123" s="102">
        <v>0</v>
      </c>
      <c r="S123" s="102">
        <v>0</v>
      </c>
      <c r="T123" s="102">
        <v>0</v>
      </c>
      <c r="U123" s="102">
        <v>0</v>
      </c>
      <c r="V123" s="93">
        <v>59500</v>
      </c>
      <c r="W123" s="94">
        <v>59500</v>
      </c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</row>
    <row r="124" spans="1:70" ht="37.5" x14ac:dyDescent="0.3">
      <c r="A124" s="96">
        <v>32391</v>
      </c>
      <c r="B124" s="97" t="s">
        <v>124</v>
      </c>
      <c r="C124" s="79">
        <v>16599.599999999999</v>
      </c>
      <c r="D124" s="98">
        <v>13000</v>
      </c>
      <c r="E124" s="98">
        <v>-4400.3999999999996</v>
      </c>
      <c r="F124" s="79">
        <v>0</v>
      </c>
      <c r="G124" s="79">
        <v>0</v>
      </c>
      <c r="H124" s="79">
        <v>0</v>
      </c>
      <c r="I124" s="99">
        <v>5000</v>
      </c>
      <c r="J124" s="99">
        <v>3000</v>
      </c>
      <c r="K124" s="79">
        <v>0</v>
      </c>
      <c r="L124" s="79">
        <v>0</v>
      </c>
      <c r="M124" s="79">
        <v>0</v>
      </c>
      <c r="N124" s="79">
        <v>0</v>
      </c>
      <c r="O124" s="79">
        <v>0</v>
      </c>
      <c r="P124" s="79">
        <v>0</v>
      </c>
      <c r="Q124" s="79">
        <v>0</v>
      </c>
      <c r="R124" s="79">
        <v>0</v>
      </c>
      <c r="S124" s="79">
        <v>0</v>
      </c>
      <c r="T124" s="79">
        <v>0</v>
      </c>
      <c r="U124" s="79">
        <v>0</v>
      </c>
      <c r="V124" s="100">
        <v>18000</v>
      </c>
      <c r="W124" s="101">
        <v>18000</v>
      </c>
    </row>
    <row r="125" spans="1:70" x14ac:dyDescent="0.3">
      <c r="A125" s="96">
        <v>32392</v>
      </c>
      <c r="B125" s="110" t="s">
        <v>117</v>
      </c>
      <c r="C125" s="79">
        <v>7000</v>
      </c>
      <c r="D125" s="98">
        <v>5000</v>
      </c>
      <c r="E125" s="98">
        <v>0</v>
      </c>
      <c r="F125" s="79">
        <v>0</v>
      </c>
      <c r="G125" s="79">
        <v>0</v>
      </c>
      <c r="H125" s="79">
        <v>0</v>
      </c>
      <c r="I125" s="99">
        <v>5000</v>
      </c>
      <c r="J125" s="99">
        <v>-3000</v>
      </c>
      <c r="K125" s="79">
        <v>0</v>
      </c>
      <c r="L125" s="79">
        <v>0</v>
      </c>
      <c r="M125" s="79">
        <v>0</v>
      </c>
      <c r="N125" s="79">
        <v>0</v>
      </c>
      <c r="O125" s="79">
        <v>0</v>
      </c>
      <c r="P125" s="79">
        <v>0</v>
      </c>
      <c r="Q125" s="79">
        <v>0</v>
      </c>
      <c r="R125" s="79">
        <v>0</v>
      </c>
      <c r="S125" s="79">
        <v>0</v>
      </c>
      <c r="T125" s="79">
        <v>0</v>
      </c>
      <c r="U125" s="79">
        <v>0</v>
      </c>
      <c r="V125" s="100">
        <v>10000</v>
      </c>
      <c r="W125" s="101">
        <v>10000</v>
      </c>
    </row>
    <row r="126" spans="1:70" x14ac:dyDescent="0.3">
      <c r="A126" s="96">
        <v>32394</v>
      </c>
      <c r="B126" s="110" t="s">
        <v>135</v>
      </c>
      <c r="C126" s="79">
        <v>1869.2799999999997</v>
      </c>
      <c r="D126" s="98">
        <v>2000</v>
      </c>
      <c r="E126" s="98">
        <v>-130.72</v>
      </c>
      <c r="F126" s="79">
        <v>0</v>
      </c>
      <c r="G126" s="79">
        <v>0</v>
      </c>
      <c r="H126" s="79">
        <v>0</v>
      </c>
      <c r="I126" s="99">
        <v>2000</v>
      </c>
      <c r="J126" s="99">
        <v>-2000</v>
      </c>
      <c r="K126" s="79">
        <v>0</v>
      </c>
      <c r="L126" s="79">
        <v>0</v>
      </c>
      <c r="M126" s="79">
        <v>0</v>
      </c>
      <c r="N126" s="79">
        <v>0</v>
      </c>
      <c r="O126" s="79">
        <v>0</v>
      </c>
      <c r="P126" s="79">
        <v>0</v>
      </c>
      <c r="Q126" s="79">
        <v>0</v>
      </c>
      <c r="R126" s="79">
        <v>0</v>
      </c>
      <c r="S126" s="79">
        <v>0</v>
      </c>
      <c r="T126" s="79">
        <v>0</v>
      </c>
      <c r="U126" s="79">
        <v>0</v>
      </c>
      <c r="V126" s="100">
        <v>4000</v>
      </c>
      <c r="W126" s="101">
        <v>4000</v>
      </c>
    </row>
    <row r="127" spans="1:70" x14ac:dyDescent="0.3">
      <c r="A127" s="96">
        <v>32395</v>
      </c>
      <c r="B127" s="110" t="s">
        <v>142</v>
      </c>
      <c r="C127" s="79">
        <v>820</v>
      </c>
      <c r="D127" s="98">
        <v>500</v>
      </c>
      <c r="E127" s="98">
        <v>-180</v>
      </c>
      <c r="F127" s="79">
        <v>0</v>
      </c>
      <c r="G127" s="79">
        <v>0</v>
      </c>
      <c r="H127" s="79">
        <v>0</v>
      </c>
      <c r="I127" s="99">
        <v>8000</v>
      </c>
      <c r="J127" s="99">
        <v>-7500</v>
      </c>
      <c r="K127" s="79">
        <v>0</v>
      </c>
      <c r="L127" s="79">
        <v>0</v>
      </c>
      <c r="M127" s="79">
        <v>0</v>
      </c>
      <c r="N127" s="79">
        <v>0</v>
      </c>
      <c r="O127" s="79">
        <v>0</v>
      </c>
      <c r="P127" s="79">
        <v>0</v>
      </c>
      <c r="Q127" s="79">
        <v>0</v>
      </c>
      <c r="R127" s="79">
        <v>0</v>
      </c>
      <c r="S127" s="79">
        <v>0</v>
      </c>
      <c r="T127" s="79">
        <v>0</v>
      </c>
      <c r="U127" s="79">
        <v>0</v>
      </c>
      <c r="V127" s="100">
        <v>8500</v>
      </c>
      <c r="W127" s="101">
        <v>8500</v>
      </c>
    </row>
    <row r="128" spans="1:70" x14ac:dyDescent="0.3">
      <c r="A128" s="96">
        <v>32396</v>
      </c>
      <c r="B128" s="110" t="s">
        <v>118</v>
      </c>
      <c r="C128" s="79">
        <v>0</v>
      </c>
      <c r="D128" s="98">
        <v>0</v>
      </c>
      <c r="E128" s="98">
        <v>0</v>
      </c>
      <c r="F128" s="79">
        <v>0</v>
      </c>
      <c r="G128" s="79">
        <v>0</v>
      </c>
      <c r="H128" s="79">
        <v>0</v>
      </c>
      <c r="I128" s="99">
        <v>0</v>
      </c>
      <c r="J128" s="99">
        <v>0</v>
      </c>
      <c r="K128" s="79">
        <v>0</v>
      </c>
      <c r="L128" s="79">
        <v>0</v>
      </c>
      <c r="M128" s="79">
        <v>0</v>
      </c>
      <c r="N128" s="79">
        <v>0</v>
      </c>
      <c r="O128" s="79">
        <v>0</v>
      </c>
      <c r="P128" s="79">
        <v>0</v>
      </c>
      <c r="Q128" s="79">
        <v>0</v>
      </c>
      <c r="R128" s="79">
        <v>0</v>
      </c>
      <c r="S128" s="79">
        <v>0</v>
      </c>
      <c r="T128" s="79">
        <v>0</v>
      </c>
      <c r="U128" s="79">
        <v>0</v>
      </c>
      <c r="V128" s="100">
        <v>0</v>
      </c>
      <c r="W128" s="101">
        <v>0</v>
      </c>
    </row>
    <row r="129" spans="1:70" ht="19.5" thickBot="1" x14ac:dyDescent="0.35">
      <c r="A129" s="81">
        <v>32399</v>
      </c>
      <c r="B129" s="82" t="s">
        <v>119</v>
      </c>
      <c r="C129" s="83">
        <v>9500</v>
      </c>
      <c r="D129" s="225">
        <v>15000</v>
      </c>
      <c r="E129" s="225">
        <v>-9500</v>
      </c>
      <c r="F129" s="83">
        <v>0</v>
      </c>
      <c r="G129" s="83">
        <v>0</v>
      </c>
      <c r="H129" s="83">
        <v>0</v>
      </c>
      <c r="I129" s="121">
        <v>4000</v>
      </c>
      <c r="J129" s="121">
        <v>0</v>
      </c>
      <c r="K129" s="83">
        <v>0</v>
      </c>
      <c r="L129" s="83">
        <v>0</v>
      </c>
      <c r="M129" s="83">
        <v>0</v>
      </c>
      <c r="N129" s="83">
        <v>0</v>
      </c>
      <c r="O129" s="83">
        <v>0</v>
      </c>
      <c r="P129" s="83">
        <v>0</v>
      </c>
      <c r="Q129" s="83">
        <v>0</v>
      </c>
      <c r="R129" s="83">
        <v>0</v>
      </c>
      <c r="S129" s="83">
        <v>0</v>
      </c>
      <c r="T129" s="83">
        <v>0</v>
      </c>
      <c r="U129" s="83">
        <v>0</v>
      </c>
      <c r="V129" s="80">
        <v>19000</v>
      </c>
      <c r="W129" s="206">
        <v>19000</v>
      </c>
    </row>
    <row r="130" spans="1:70" s="74" customFormat="1" ht="19.5" thickBot="1" x14ac:dyDescent="0.35">
      <c r="A130" s="68">
        <v>324</v>
      </c>
      <c r="B130" s="69" t="s">
        <v>27</v>
      </c>
      <c r="C130" s="71">
        <v>23724.560000000001</v>
      </c>
      <c r="D130" s="214">
        <f>D133</f>
        <v>15000</v>
      </c>
      <c r="E130" s="214">
        <f>E131</f>
        <v>-7275.44</v>
      </c>
      <c r="F130" s="71">
        <v>0</v>
      </c>
      <c r="G130" s="71">
        <f>G131</f>
        <v>7500</v>
      </c>
      <c r="H130" s="71">
        <v>0</v>
      </c>
      <c r="I130" s="227">
        <f>I131</f>
        <v>8000</v>
      </c>
      <c r="J130" s="227">
        <f>J131</f>
        <v>500</v>
      </c>
      <c r="K130" s="71">
        <v>0</v>
      </c>
      <c r="L130" s="71">
        <v>0</v>
      </c>
      <c r="M130" s="71">
        <v>0</v>
      </c>
      <c r="N130" s="71">
        <v>0</v>
      </c>
      <c r="O130" s="71">
        <v>0</v>
      </c>
      <c r="P130" s="71">
        <v>0</v>
      </c>
      <c r="Q130" s="71">
        <v>0</v>
      </c>
      <c r="R130" s="71">
        <v>0</v>
      </c>
      <c r="S130" s="71">
        <v>0</v>
      </c>
      <c r="T130" s="71">
        <v>0</v>
      </c>
      <c r="U130" s="71">
        <v>0</v>
      </c>
      <c r="V130" s="204">
        <v>23000</v>
      </c>
      <c r="W130" s="205">
        <v>23000</v>
      </c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73"/>
      <c r="AU130" s="73"/>
      <c r="AV130" s="73"/>
      <c r="AW130" s="73"/>
      <c r="AX130" s="73"/>
      <c r="AY130" s="73"/>
      <c r="AZ130" s="73"/>
      <c r="BA130" s="73"/>
      <c r="BB130" s="73"/>
      <c r="BC130" s="73"/>
      <c r="BD130" s="73"/>
      <c r="BE130" s="73"/>
      <c r="BF130" s="73"/>
      <c r="BG130" s="73"/>
      <c r="BH130" s="73"/>
      <c r="BI130" s="73"/>
      <c r="BJ130" s="73"/>
      <c r="BK130" s="73"/>
      <c r="BL130" s="73"/>
      <c r="BM130" s="73"/>
      <c r="BN130" s="73"/>
      <c r="BO130" s="73"/>
      <c r="BP130" s="73"/>
      <c r="BQ130" s="73"/>
      <c r="BR130" s="73"/>
    </row>
    <row r="131" spans="1:70" s="95" customFormat="1" x14ac:dyDescent="0.3">
      <c r="A131" s="216">
        <v>3241</v>
      </c>
      <c r="B131" s="230" t="s">
        <v>27</v>
      </c>
      <c r="C131" s="226">
        <v>23724.560000000001</v>
      </c>
      <c r="D131" s="219">
        <f>D132+D133</f>
        <v>15000</v>
      </c>
      <c r="E131" s="219">
        <f>E133</f>
        <v>-7275.44</v>
      </c>
      <c r="F131" s="226">
        <v>0</v>
      </c>
      <c r="G131" s="226">
        <f>G133</f>
        <v>7500</v>
      </c>
      <c r="H131" s="226">
        <v>0</v>
      </c>
      <c r="I131" s="220">
        <f>I132</f>
        <v>8000</v>
      </c>
      <c r="J131" s="220">
        <f>J132+J133</f>
        <v>500</v>
      </c>
      <c r="K131" s="226">
        <v>0</v>
      </c>
      <c r="L131" s="226">
        <v>0</v>
      </c>
      <c r="M131" s="226">
        <v>0</v>
      </c>
      <c r="N131" s="226">
        <v>0</v>
      </c>
      <c r="O131" s="226">
        <v>0</v>
      </c>
      <c r="P131" s="226">
        <v>0</v>
      </c>
      <c r="Q131" s="226">
        <v>0</v>
      </c>
      <c r="R131" s="226">
        <v>0</v>
      </c>
      <c r="S131" s="226">
        <v>0</v>
      </c>
      <c r="T131" s="226">
        <v>0</v>
      </c>
      <c r="U131" s="226">
        <v>0</v>
      </c>
      <c r="V131" s="221">
        <v>23000</v>
      </c>
      <c r="W131" s="222">
        <v>23000</v>
      </c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</row>
    <row r="132" spans="1:70" x14ac:dyDescent="0.3">
      <c r="A132" s="96">
        <v>32411</v>
      </c>
      <c r="B132" s="110" t="s">
        <v>125</v>
      </c>
      <c r="C132" s="79">
        <v>2000</v>
      </c>
      <c r="D132" s="98">
        <v>0</v>
      </c>
      <c r="E132" s="98">
        <v>0</v>
      </c>
      <c r="F132" s="79">
        <v>0</v>
      </c>
      <c r="G132" s="79">
        <v>0</v>
      </c>
      <c r="H132" s="79">
        <v>0</v>
      </c>
      <c r="I132" s="99">
        <v>8000</v>
      </c>
      <c r="J132" s="99">
        <v>-6000</v>
      </c>
      <c r="K132" s="79">
        <v>0</v>
      </c>
      <c r="L132" s="79">
        <v>0</v>
      </c>
      <c r="M132" s="79">
        <v>0</v>
      </c>
      <c r="N132" s="79">
        <v>0</v>
      </c>
      <c r="O132" s="79">
        <v>0</v>
      </c>
      <c r="P132" s="79">
        <v>0</v>
      </c>
      <c r="Q132" s="79">
        <v>0</v>
      </c>
      <c r="R132" s="79">
        <v>0</v>
      </c>
      <c r="S132" s="79">
        <v>0</v>
      </c>
      <c r="T132" s="79">
        <v>0</v>
      </c>
      <c r="U132" s="79">
        <v>0</v>
      </c>
      <c r="V132" s="100">
        <v>8000</v>
      </c>
      <c r="W132" s="101">
        <v>8000</v>
      </c>
    </row>
    <row r="133" spans="1:70" ht="19.5" thickBot="1" x14ac:dyDescent="0.35">
      <c r="A133" s="81">
        <v>32412</v>
      </c>
      <c r="B133" s="82" t="s">
        <v>134</v>
      </c>
      <c r="C133" s="83">
        <v>21724.560000000001</v>
      </c>
      <c r="D133" s="225">
        <v>15000</v>
      </c>
      <c r="E133" s="225">
        <v>-7275.44</v>
      </c>
      <c r="F133" s="83">
        <v>0</v>
      </c>
      <c r="G133" s="83">
        <v>7500</v>
      </c>
      <c r="H133" s="83">
        <v>0</v>
      </c>
      <c r="I133" s="121">
        <v>0</v>
      </c>
      <c r="J133" s="121">
        <v>6500</v>
      </c>
      <c r="K133" s="83">
        <v>0</v>
      </c>
      <c r="L133" s="83">
        <v>0</v>
      </c>
      <c r="M133" s="83">
        <v>0</v>
      </c>
      <c r="N133" s="83">
        <v>0</v>
      </c>
      <c r="O133" s="83">
        <v>0</v>
      </c>
      <c r="P133" s="83">
        <v>0</v>
      </c>
      <c r="Q133" s="83">
        <v>0</v>
      </c>
      <c r="R133" s="83">
        <v>0</v>
      </c>
      <c r="S133" s="83">
        <v>0</v>
      </c>
      <c r="T133" s="83">
        <v>0</v>
      </c>
      <c r="U133" s="83">
        <v>0</v>
      </c>
      <c r="V133" s="80">
        <v>15000</v>
      </c>
      <c r="W133" s="206">
        <v>15000</v>
      </c>
    </row>
    <row r="134" spans="1:70" s="74" customFormat="1" ht="38.25" thickBot="1" x14ac:dyDescent="0.35">
      <c r="A134" s="68">
        <v>329</v>
      </c>
      <c r="B134" s="223" t="s">
        <v>2</v>
      </c>
      <c r="C134" s="71">
        <v>157053.41999999998</v>
      </c>
      <c r="D134" s="214">
        <f>D135+D139+D141+D150</f>
        <v>27000</v>
      </c>
      <c r="E134" s="214">
        <f>E135+E150</f>
        <v>-3896.58</v>
      </c>
      <c r="F134" s="71">
        <f>F150</f>
        <v>10000</v>
      </c>
      <c r="G134" s="71">
        <f>G150</f>
        <v>-10000</v>
      </c>
      <c r="H134" s="71">
        <v>0</v>
      </c>
      <c r="I134" s="227">
        <f>I139+I141+I143+I150</f>
        <v>22000</v>
      </c>
      <c r="J134" s="227">
        <f>J135+J139+J141+J143+J148+J150</f>
        <v>10450</v>
      </c>
      <c r="K134" s="71">
        <v>0</v>
      </c>
      <c r="L134" s="71">
        <f>L143</f>
        <v>19500</v>
      </c>
      <c r="M134" s="71">
        <f>M143+M148</f>
        <v>82000</v>
      </c>
      <c r="N134" s="71">
        <v>0</v>
      </c>
      <c r="O134" s="71">
        <v>0</v>
      </c>
      <c r="P134" s="71">
        <v>0</v>
      </c>
      <c r="Q134" s="71">
        <v>0</v>
      </c>
      <c r="R134" s="71">
        <v>0</v>
      </c>
      <c r="S134" s="71">
        <v>0</v>
      </c>
      <c r="T134" s="71">
        <v>0</v>
      </c>
      <c r="U134" s="71">
        <v>0</v>
      </c>
      <c r="V134" s="204">
        <v>78500</v>
      </c>
      <c r="W134" s="205">
        <v>78500</v>
      </c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3"/>
      <c r="AK134" s="73"/>
      <c r="AL134" s="73"/>
      <c r="AM134" s="73"/>
      <c r="AN134" s="73"/>
      <c r="AO134" s="73"/>
      <c r="AP134" s="73"/>
      <c r="AQ134" s="73"/>
      <c r="AR134" s="73"/>
      <c r="AS134" s="73"/>
      <c r="AT134" s="73"/>
      <c r="AU134" s="73"/>
      <c r="AV134" s="73"/>
      <c r="AW134" s="73"/>
      <c r="AX134" s="73"/>
      <c r="AY134" s="73"/>
      <c r="AZ134" s="73"/>
      <c r="BA134" s="73"/>
      <c r="BB134" s="73"/>
      <c r="BC134" s="73"/>
      <c r="BD134" s="73"/>
      <c r="BE134" s="73"/>
      <c r="BF134" s="73"/>
      <c r="BG134" s="73"/>
      <c r="BH134" s="73"/>
      <c r="BI134" s="73"/>
      <c r="BJ134" s="73"/>
      <c r="BK134" s="73"/>
      <c r="BL134" s="73"/>
      <c r="BM134" s="73"/>
      <c r="BN134" s="73"/>
      <c r="BO134" s="73"/>
      <c r="BP134" s="73"/>
      <c r="BQ134" s="73"/>
      <c r="BR134" s="73"/>
    </row>
    <row r="135" spans="1:70" s="113" customFormat="1" x14ac:dyDescent="0.3">
      <c r="A135" s="216">
        <v>3292</v>
      </c>
      <c r="B135" s="217" t="s">
        <v>54</v>
      </c>
      <c r="C135" s="226">
        <v>14103.42</v>
      </c>
      <c r="D135" s="219">
        <f>D136+D137</f>
        <v>10000</v>
      </c>
      <c r="E135" s="219">
        <f>E136+E137</f>
        <v>-1096.58</v>
      </c>
      <c r="F135" s="226">
        <v>0</v>
      </c>
      <c r="G135" s="226">
        <v>0</v>
      </c>
      <c r="H135" s="226">
        <v>0</v>
      </c>
      <c r="I135" s="220">
        <v>0</v>
      </c>
      <c r="J135" s="220">
        <f>J136</f>
        <v>5200</v>
      </c>
      <c r="K135" s="226">
        <v>0</v>
      </c>
      <c r="L135" s="226">
        <v>0</v>
      </c>
      <c r="M135" s="226">
        <v>0</v>
      </c>
      <c r="N135" s="226">
        <v>0</v>
      </c>
      <c r="O135" s="226">
        <v>0</v>
      </c>
      <c r="P135" s="226">
        <v>0</v>
      </c>
      <c r="Q135" s="226">
        <v>0</v>
      </c>
      <c r="R135" s="226">
        <v>0</v>
      </c>
      <c r="S135" s="226">
        <v>0</v>
      </c>
      <c r="T135" s="226">
        <v>0</v>
      </c>
      <c r="U135" s="226">
        <v>0</v>
      </c>
      <c r="V135" s="221">
        <v>10000</v>
      </c>
      <c r="W135" s="222">
        <v>10000</v>
      </c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3"/>
      <c r="AK135" s="73"/>
      <c r="AL135" s="73"/>
      <c r="AM135" s="73"/>
      <c r="AN135" s="73"/>
      <c r="AO135" s="73"/>
      <c r="AP135" s="73"/>
      <c r="AQ135" s="73"/>
      <c r="AR135" s="73"/>
      <c r="AS135" s="73"/>
      <c r="AT135" s="73"/>
      <c r="AU135" s="73"/>
      <c r="AV135" s="73"/>
      <c r="AW135" s="73"/>
      <c r="AX135" s="73"/>
      <c r="AY135" s="73"/>
      <c r="AZ135" s="73"/>
      <c r="BA135" s="73"/>
      <c r="BB135" s="73"/>
      <c r="BC135" s="73"/>
      <c r="BD135" s="73"/>
      <c r="BE135" s="73"/>
      <c r="BF135" s="73"/>
      <c r="BG135" s="73"/>
      <c r="BH135" s="73"/>
      <c r="BI135" s="73"/>
      <c r="BJ135" s="73"/>
      <c r="BK135" s="73"/>
      <c r="BL135" s="73"/>
      <c r="BM135" s="73"/>
      <c r="BN135" s="73"/>
      <c r="BO135" s="73"/>
      <c r="BP135" s="73"/>
      <c r="BQ135" s="73"/>
      <c r="BR135" s="73"/>
    </row>
    <row r="136" spans="1:70" s="73" customFormat="1" x14ac:dyDescent="0.3">
      <c r="A136" s="103">
        <v>32921</v>
      </c>
      <c r="B136" s="104" t="s">
        <v>132</v>
      </c>
      <c r="C136" s="105">
        <v>7893.68</v>
      </c>
      <c r="D136" s="106">
        <v>3000</v>
      </c>
      <c r="E136" s="106">
        <v>-306.32</v>
      </c>
      <c r="F136" s="105">
        <v>0</v>
      </c>
      <c r="G136" s="105">
        <v>0</v>
      </c>
      <c r="H136" s="105">
        <v>0</v>
      </c>
      <c r="I136" s="99">
        <v>0</v>
      </c>
      <c r="J136" s="99">
        <v>5200</v>
      </c>
      <c r="K136" s="105">
        <v>0</v>
      </c>
      <c r="L136" s="105">
        <v>0</v>
      </c>
      <c r="M136" s="105">
        <v>0</v>
      </c>
      <c r="N136" s="105">
        <v>0</v>
      </c>
      <c r="O136" s="105">
        <v>0</v>
      </c>
      <c r="P136" s="105">
        <v>0</v>
      </c>
      <c r="Q136" s="105">
        <v>0</v>
      </c>
      <c r="R136" s="105">
        <v>0</v>
      </c>
      <c r="S136" s="105">
        <v>0</v>
      </c>
      <c r="T136" s="105">
        <v>0</v>
      </c>
      <c r="U136" s="105">
        <v>0</v>
      </c>
      <c r="V136" s="100">
        <v>3000</v>
      </c>
      <c r="W136" s="101">
        <v>3000</v>
      </c>
    </row>
    <row r="137" spans="1:70" s="73" customFormat="1" x14ac:dyDescent="0.3">
      <c r="A137" s="103">
        <v>32922</v>
      </c>
      <c r="B137" s="104" t="s">
        <v>133</v>
      </c>
      <c r="C137" s="105">
        <v>6209.74</v>
      </c>
      <c r="D137" s="106">
        <v>7000</v>
      </c>
      <c r="E137" s="106">
        <v>-790.26</v>
      </c>
      <c r="F137" s="105">
        <v>0</v>
      </c>
      <c r="G137" s="105">
        <v>0</v>
      </c>
      <c r="H137" s="105">
        <v>0</v>
      </c>
      <c r="I137" s="99">
        <v>0</v>
      </c>
      <c r="J137" s="99">
        <v>0</v>
      </c>
      <c r="K137" s="105">
        <v>0</v>
      </c>
      <c r="L137" s="105">
        <v>0</v>
      </c>
      <c r="M137" s="105">
        <v>0</v>
      </c>
      <c r="N137" s="105">
        <v>0</v>
      </c>
      <c r="O137" s="105">
        <v>0</v>
      </c>
      <c r="P137" s="105">
        <v>0</v>
      </c>
      <c r="Q137" s="105">
        <v>0</v>
      </c>
      <c r="R137" s="105">
        <v>0</v>
      </c>
      <c r="S137" s="105">
        <v>0</v>
      </c>
      <c r="T137" s="105">
        <v>0</v>
      </c>
      <c r="U137" s="105">
        <v>0</v>
      </c>
      <c r="V137" s="100">
        <v>7000</v>
      </c>
      <c r="W137" s="101">
        <v>7000</v>
      </c>
    </row>
    <row r="138" spans="1:70" s="74" customFormat="1" x14ac:dyDescent="0.3">
      <c r="A138" s="114">
        <v>32923</v>
      </c>
      <c r="B138" s="115" t="s">
        <v>120</v>
      </c>
      <c r="C138" s="116">
        <v>0</v>
      </c>
      <c r="D138" s="117">
        <v>0</v>
      </c>
      <c r="E138" s="117">
        <v>0</v>
      </c>
      <c r="F138" s="116">
        <v>0</v>
      </c>
      <c r="G138" s="116">
        <v>0</v>
      </c>
      <c r="H138" s="116">
        <v>0</v>
      </c>
      <c r="I138" s="99">
        <v>0</v>
      </c>
      <c r="J138" s="99">
        <v>0</v>
      </c>
      <c r="K138" s="116">
        <v>0</v>
      </c>
      <c r="L138" s="116">
        <v>0</v>
      </c>
      <c r="M138" s="116">
        <v>0</v>
      </c>
      <c r="N138" s="116">
        <v>0</v>
      </c>
      <c r="O138" s="116">
        <v>0</v>
      </c>
      <c r="P138" s="116">
        <v>0</v>
      </c>
      <c r="Q138" s="116">
        <v>0</v>
      </c>
      <c r="R138" s="116">
        <v>0</v>
      </c>
      <c r="S138" s="116">
        <v>0</v>
      </c>
      <c r="T138" s="116">
        <v>0</v>
      </c>
      <c r="U138" s="116">
        <v>0</v>
      </c>
      <c r="V138" s="100">
        <v>0</v>
      </c>
      <c r="W138" s="101">
        <v>0</v>
      </c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73"/>
      <c r="AI138" s="73"/>
      <c r="AJ138" s="73"/>
      <c r="AK138" s="73"/>
      <c r="AL138" s="73"/>
      <c r="AM138" s="73"/>
      <c r="AN138" s="73"/>
      <c r="AO138" s="73"/>
      <c r="AP138" s="73"/>
      <c r="AQ138" s="73"/>
      <c r="AR138" s="73"/>
      <c r="AS138" s="73"/>
      <c r="AT138" s="73"/>
      <c r="AU138" s="73"/>
      <c r="AV138" s="73"/>
      <c r="AW138" s="73"/>
      <c r="AX138" s="73"/>
      <c r="AY138" s="73"/>
      <c r="AZ138" s="73"/>
      <c r="BA138" s="73"/>
      <c r="BB138" s="73"/>
      <c r="BC138" s="73"/>
      <c r="BD138" s="73"/>
      <c r="BE138" s="73"/>
      <c r="BF138" s="73"/>
      <c r="BG138" s="73"/>
      <c r="BH138" s="73"/>
      <c r="BI138" s="73"/>
      <c r="BJ138" s="73"/>
      <c r="BK138" s="73"/>
      <c r="BL138" s="73"/>
      <c r="BM138" s="73"/>
      <c r="BN138" s="73"/>
      <c r="BO138" s="73"/>
      <c r="BP138" s="73"/>
      <c r="BQ138" s="73"/>
      <c r="BR138" s="73"/>
    </row>
    <row r="139" spans="1:70" s="113" customFormat="1" x14ac:dyDescent="0.3">
      <c r="A139" s="88">
        <v>3293</v>
      </c>
      <c r="B139" s="89" t="s">
        <v>45</v>
      </c>
      <c r="C139" s="102">
        <v>22500</v>
      </c>
      <c r="D139" s="91">
        <f>D140</f>
        <v>10000</v>
      </c>
      <c r="E139" s="91">
        <v>0</v>
      </c>
      <c r="F139" s="102">
        <v>0</v>
      </c>
      <c r="G139" s="102">
        <v>0</v>
      </c>
      <c r="H139" s="102">
        <v>0</v>
      </c>
      <c r="I139" s="92">
        <f>I140</f>
        <v>4000</v>
      </c>
      <c r="J139" s="92">
        <f>J140</f>
        <v>8500</v>
      </c>
      <c r="K139" s="102">
        <v>0</v>
      </c>
      <c r="L139" s="102">
        <v>0</v>
      </c>
      <c r="M139" s="102">
        <v>0</v>
      </c>
      <c r="N139" s="102">
        <v>0</v>
      </c>
      <c r="O139" s="102">
        <v>0</v>
      </c>
      <c r="P139" s="102">
        <v>0</v>
      </c>
      <c r="Q139" s="102">
        <v>0</v>
      </c>
      <c r="R139" s="102">
        <v>0</v>
      </c>
      <c r="S139" s="102">
        <v>0</v>
      </c>
      <c r="T139" s="102">
        <v>0</v>
      </c>
      <c r="U139" s="102">
        <v>0</v>
      </c>
      <c r="V139" s="93">
        <v>14000</v>
      </c>
      <c r="W139" s="94">
        <v>14000</v>
      </c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K139" s="73"/>
      <c r="AL139" s="73"/>
      <c r="AM139" s="73"/>
      <c r="AN139" s="73"/>
      <c r="AO139" s="73"/>
      <c r="AP139" s="73"/>
      <c r="AQ139" s="73"/>
      <c r="AR139" s="73"/>
      <c r="AS139" s="73"/>
      <c r="AT139" s="73"/>
      <c r="AU139" s="73"/>
      <c r="AV139" s="73"/>
      <c r="AW139" s="73"/>
      <c r="AX139" s="73"/>
      <c r="AY139" s="73"/>
      <c r="AZ139" s="73"/>
      <c r="BA139" s="73"/>
      <c r="BB139" s="73"/>
      <c r="BC139" s="73"/>
      <c r="BD139" s="73"/>
      <c r="BE139" s="73"/>
      <c r="BF139" s="73"/>
      <c r="BG139" s="73"/>
      <c r="BH139" s="73"/>
      <c r="BI139" s="73"/>
      <c r="BJ139" s="73"/>
      <c r="BK139" s="73"/>
      <c r="BL139" s="73"/>
      <c r="BM139" s="73"/>
      <c r="BN139" s="73"/>
      <c r="BO139" s="73"/>
      <c r="BP139" s="73"/>
      <c r="BQ139" s="73"/>
      <c r="BR139" s="73"/>
    </row>
    <row r="140" spans="1:70" s="74" customFormat="1" x14ac:dyDescent="0.3">
      <c r="A140" s="96">
        <v>32931</v>
      </c>
      <c r="B140" s="97" t="s">
        <v>45</v>
      </c>
      <c r="C140" s="79">
        <v>22500</v>
      </c>
      <c r="D140" s="98">
        <v>10000</v>
      </c>
      <c r="E140" s="98">
        <v>0</v>
      </c>
      <c r="F140" s="79">
        <v>0</v>
      </c>
      <c r="G140" s="79">
        <v>0</v>
      </c>
      <c r="H140" s="79">
        <v>0</v>
      </c>
      <c r="I140" s="99">
        <v>4000</v>
      </c>
      <c r="J140" s="99">
        <v>8500</v>
      </c>
      <c r="K140" s="79">
        <v>0</v>
      </c>
      <c r="L140" s="79">
        <v>0</v>
      </c>
      <c r="M140" s="79">
        <v>0</v>
      </c>
      <c r="N140" s="79">
        <v>0</v>
      </c>
      <c r="O140" s="79">
        <v>0</v>
      </c>
      <c r="P140" s="79">
        <v>0</v>
      </c>
      <c r="Q140" s="79">
        <v>0</v>
      </c>
      <c r="R140" s="79">
        <v>0</v>
      </c>
      <c r="S140" s="79">
        <v>0</v>
      </c>
      <c r="T140" s="79">
        <v>0</v>
      </c>
      <c r="U140" s="79">
        <v>0</v>
      </c>
      <c r="V140" s="100">
        <v>14000</v>
      </c>
      <c r="W140" s="101">
        <v>14000</v>
      </c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73"/>
      <c r="AI140" s="73"/>
      <c r="AJ140" s="73"/>
      <c r="AK140" s="73"/>
      <c r="AL140" s="73"/>
      <c r="AM140" s="73"/>
      <c r="AN140" s="73"/>
      <c r="AO140" s="73"/>
      <c r="AP140" s="73"/>
      <c r="AQ140" s="73"/>
      <c r="AR140" s="73"/>
      <c r="AS140" s="73"/>
      <c r="AT140" s="73"/>
      <c r="AU140" s="73"/>
      <c r="AV140" s="73"/>
      <c r="AW140" s="73"/>
      <c r="AX140" s="73"/>
      <c r="AY140" s="73"/>
      <c r="AZ140" s="73"/>
      <c r="BA140" s="73"/>
      <c r="BB140" s="73"/>
      <c r="BC140" s="73"/>
      <c r="BD140" s="73"/>
      <c r="BE140" s="73"/>
      <c r="BF140" s="73"/>
      <c r="BG140" s="73"/>
      <c r="BH140" s="73"/>
      <c r="BI140" s="73"/>
      <c r="BJ140" s="73"/>
      <c r="BK140" s="73"/>
      <c r="BL140" s="73"/>
      <c r="BM140" s="73"/>
      <c r="BN140" s="73"/>
      <c r="BO140" s="73"/>
      <c r="BP140" s="73"/>
      <c r="BQ140" s="73"/>
      <c r="BR140" s="73"/>
    </row>
    <row r="141" spans="1:70" s="95" customFormat="1" x14ac:dyDescent="0.3">
      <c r="A141" s="88">
        <v>3294</v>
      </c>
      <c r="B141" s="89" t="s">
        <v>46</v>
      </c>
      <c r="C141" s="102">
        <v>7000</v>
      </c>
      <c r="D141" s="91">
        <f>D142</f>
        <v>2000</v>
      </c>
      <c r="E141" s="91">
        <v>0</v>
      </c>
      <c r="F141" s="102">
        <v>0</v>
      </c>
      <c r="G141" s="102">
        <v>0</v>
      </c>
      <c r="H141" s="102">
        <v>0</v>
      </c>
      <c r="I141" s="92">
        <f>I142</f>
        <v>4000</v>
      </c>
      <c r="J141" s="92">
        <f>J142</f>
        <v>1000</v>
      </c>
      <c r="K141" s="102">
        <v>0</v>
      </c>
      <c r="L141" s="102">
        <v>0</v>
      </c>
      <c r="M141" s="102">
        <v>0</v>
      </c>
      <c r="N141" s="102">
        <v>0</v>
      </c>
      <c r="O141" s="102">
        <v>0</v>
      </c>
      <c r="P141" s="102">
        <v>0</v>
      </c>
      <c r="Q141" s="102">
        <v>0</v>
      </c>
      <c r="R141" s="102">
        <v>0</v>
      </c>
      <c r="S141" s="102">
        <v>0</v>
      </c>
      <c r="T141" s="102">
        <v>0</v>
      </c>
      <c r="U141" s="102">
        <v>0</v>
      </c>
      <c r="V141" s="93">
        <v>6000</v>
      </c>
      <c r="W141" s="94">
        <v>6000</v>
      </c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</row>
    <row r="142" spans="1:70" x14ac:dyDescent="0.3">
      <c r="A142" s="96">
        <v>32941</v>
      </c>
      <c r="B142" s="97" t="s">
        <v>121</v>
      </c>
      <c r="C142" s="79">
        <v>7000</v>
      </c>
      <c r="D142" s="98">
        <v>2000</v>
      </c>
      <c r="E142" s="98">
        <v>0</v>
      </c>
      <c r="F142" s="79">
        <v>0</v>
      </c>
      <c r="G142" s="79">
        <v>0</v>
      </c>
      <c r="H142" s="79">
        <v>0</v>
      </c>
      <c r="I142" s="99">
        <v>4000</v>
      </c>
      <c r="J142" s="99">
        <v>1000</v>
      </c>
      <c r="K142" s="79">
        <v>0</v>
      </c>
      <c r="L142" s="79">
        <v>0</v>
      </c>
      <c r="M142" s="79">
        <v>0</v>
      </c>
      <c r="N142" s="79">
        <v>0</v>
      </c>
      <c r="O142" s="79">
        <v>0</v>
      </c>
      <c r="P142" s="79">
        <v>0</v>
      </c>
      <c r="Q142" s="79">
        <v>0</v>
      </c>
      <c r="R142" s="79">
        <v>0</v>
      </c>
      <c r="S142" s="79">
        <v>0</v>
      </c>
      <c r="T142" s="79">
        <v>0</v>
      </c>
      <c r="U142" s="79">
        <v>0</v>
      </c>
      <c r="V142" s="100">
        <v>6000</v>
      </c>
      <c r="W142" s="101">
        <v>6000</v>
      </c>
    </row>
    <row r="143" spans="1:70" s="95" customFormat="1" x14ac:dyDescent="0.3">
      <c r="A143" s="88">
        <v>3295</v>
      </c>
      <c r="B143" s="118" t="s">
        <v>55</v>
      </c>
      <c r="C143" s="102">
        <v>39250</v>
      </c>
      <c r="D143" s="91">
        <v>0</v>
      </c>
      <c r="E143" s="91">
        <v>0</v>
      </c>
      <c r="F143" s="102">
        <v>0</v>
      </c>
      <c r="G143" s="102">
        <v>0</v>
      </c>
      <c r="H143" s="102">
        <v>0</v>
      </c>
      <c r="I143" s="92">
        <f>I145</f>
        <v>5000</v>
      </c>
      <c r="J143" s="92">
        <f>J144+J145+J147</f>
        <v>750</v>
      </c>
      <c r="K143" s="102">
        <v>0</v>
      </c>
      <c r="L143" s="102">
        <f>L146</f>
        <v>19500</v>
      </c>
      <c r="M143" s="102">
        <f>M144</f>
        <v>14000</v>
      </c>
      <c r="N143" s="102">
        <v>0</v>
      </c>
      <c r="O143" s="102">
        <v>0</v>
      </c>
      <c r="P143" s="102">
        <v>0</v>
      </c>
      <c r="Q143" s="102">
        <v>0</v>
      </c>
      <c r="R143" s="102">
        <v>0</v>
      </c>
      <c r="S143" s="102">
        <v>0</v>
      </c>
      <c r="T143" s="102">
        <v>0</v>
      </c>
      <c r="U143" s="102">
        <v>0</v>
      </c>
      <c r="V143" s="93">
        <v>24500</v>
      </c>
      <c r="W143" s="94">
        <v>24500</v>
      </c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</row>
    <row r="144" spans="1:70" s="6" customFormat="1" ht="17.25" customHeight="1" x14ac:dyDescent="0.3">
      <c r="A144" s="103">
        <v>32952</v>
      </c>
      <c r="B144" s="119" t="s">
        <v>193</v>
      </c>
      <c r="C144" s="105">
        <v>14250</v>
      </c>
      <c r="D144" s="106">
        <v>0</v>
      </c>
      <c r="E144" s="106">
        <v>0</v>
      </c>
      <c r="F144" s="105">
        <v>0</v>
      </c>
      <c r="G144" s="105">
        <v>0</v>
      </c>
      <c r="H144" s="105">
        <v>0</v>
      </c>
      <c r="I144" s="112">
        <v>0</v>
      </c>
      <c r="J144" s="112">
        <v>250</v>
      </c>
      <c r="K144" s="105">
        <v>0</v>
      </c>
      <c r="L144" s="105">
        <v>0</v>
      </c>
      <c r="M144" s="105">
        <v>14000</v>
      </c>
      <c r="N144" s="105">
        <v>0</v>
      </c>
      <c r="O144" s="105">
        <v>0</v>
      </c>
      <c r="P144" s="105">
        <v>0</v>
      </c>
      <c r="Q144" s="105">
        <v>0</v>
      </c>
      <c r="R144" s="105">
        <v>0</v>
      </c>
      <c r="S144" s="105">
        <v>0</v>
      </c>
      <c r="T144" s="105">
        <v>0</v>
      </c>
      <c r="U144" s="105">
        <v>0</v>
      </c>
      <c r="V144" s="100">
        <v>0</v>
      </c>
      <c r="W144" s="101">
        <v>0</v>
      </c>
    </row>
    <row r="145" spans="1:70" s="6" customFormat="1" x14ac:dyDescent="0.3">
      <c r="A145" s="103">
        <v>32953</v>
      </c>
      <c r="B145" s="119" t="s">
        <v>131</v>
      </c>
      <c r="C145" s="105">
        <v>2500</v>
      </c>
      <c r="D145" s="106">
        <v>0</v>
      </c>
      <c r="E145" s="106">
        <v>0</v>
      </c>
      <c r="F145" s="105">
        <v>0</v>
      </c>
      <c r="G145" s="105">
        <v>0</v>
      </c>
      <c r="H145" s="105">
        <v>0</v>
      </c>
      <c r="I145" s="99">
        <v>5000</v>
      </c>
      <c r="J145" s="99">
        <v>-2500</v>
      </c>
      <c r="K145" s="105">
        <v>0</v>
      </c>
      <c r="L145" s="105">
        <v>0</v>
      </c>
      <c r="M145" s="105">
        <v>0</v>
      </c>
      <c r="N145" s="105">
        <v>0</v>
      </c>
      <c r="O145" s="105">
        <v>0</v>
      </c>
      <c r="P145" s="105">
        <v>0</v>
      </c>
      <c r="Q145" s="105">
        <v>0</v>
      </c>
      <c r="R145" s="105">
        <v>0</v>
      </c>
      <c r="S145" s="105">
        <v>0</v>
      </c>
      <c r="T145" s="105">
        <v>0</v>
      </c>
      <c r="U145" s="105">
        <v>0</v>
      </c>
      <c r="V145" s="100">
        <v>5000</v>
      </c>
      <c r="W145" s="101">
        <v>5000</v>
      </c>
    </row>
    <row r="146" spans="1:70" s="6" customFormat="1" x14ac:dyDescent="0.3">
      <c r="A146" s="103">
        <v>32955</v>
      </c>
      <c r="B146" s="119" t="s">
        <v>149</v>
      </c>
      <c r="C146" s="105">
        <v>19500</v>
      </c>
      <c r="D146" s="106">
        <v>0</v>
      </c>
      <c r="E146" s="106">
        <v>0</v>
      </c>
      <c r="F146" s="105">
        <v>0</v>
      </c>
      <c r="G146" s="105">
        <v>0</v>
      </c>
      <c r="H146" s="105">
        <v>0</v>
      </c>
      <c r="I146" s="112">
        <v>0</v>
      </c>
      <c r="J146" s="112">
        <v>0</v>
      </c>
      <c r="K146" s="105">
        <v>0</v>
      </c>
      <c r="L146" s="105">
        <v>19500</v>
      </c>
      <c r="M146" s="105">
        <v>0</v>
      </c>
      <c r="N146" s="105">
        <v>0</v>
      </c>
      <c r="O146" s="105">
        <v>0</v>
      </c>
      <c r="P146" s="105">
        <v>0</v>
      </c>
      <c r="Q146" s="105">
        <v>0</v>
      </c>
      <c r="R146" s="105">
        <v>0</v>
      </c>
      <c r="S146" s="105">
        <v>0</v>
      </c>
      <c r="T146" s="105">
        <v>0</v>
      </c>
      <c r="U146" s="105">
        <v>0</v>
      </c>
      <c r="V146" s="100">
        <v>19500</v>
      </c>
      <c r="W146" s="101">
        <v>19500</v>
      </c>
    </row>
    <row r="147" spans="1:70" s="6" customFormat="1" x14ac:dyDescent="0.3">
      <c r="A147" s="103">
        <v>32959</v>
      </c>
      <c r="B147" s="119" t="s">
        <v>194</v>
      </c>
      <c r="C147" s="105">
        <v>3000</v>
      </c>
      <c r="D147" s="106">
        <v>0</v>
      </c>
      <c r="E147" s="106">
        <v>0</v>
      </c>
      <c r="F147" s="105">
        <v>0</v>
      </c>
      <c r="G147" s="105">
        <v>0</v>
      </c>
      <c r="H147" s="105">
        <v>0</v>
      </c>
      <c r="I147" s="112">
        <v>0</v>
      </c>
      <c r="J147" s="112">
        <v>3000</v>
      </c>
      <c r="K147" s="105">
        <v>0</v>
      </c>
      <c r="L147" s="105">
        <v>0</v>
      </c>
      <c r="M147" s="105">
        <v>0</v>
      </c>
      <c r="N147" s="105">
        <v>0</v>
      </c>
      <c r="O147" s="105">
        <v>0</v>
      </c>
      <c r="P147" s="105">
        <v>0</v>
      </c>
      <c r="Q147" s="105">
        <v>0</v>
      </c>
      <c r="R147" s="105">
        <v>0</v>
      </c>
      <c r="S147" s="105">
        <v>0</v>
      </c>
      <c r="T147" s="105">
        <v>0</v>
      </c>
      <c r="U147" s="105">
        <v>0</v>
      </c>
      <c r="V147" s="100">
        <v>0</v>
      </c>
      <c r="W147" s="101">
        <v>0</v>
      </c>
    </row>
    <row r="148" spans="1:70" s="95" customFormat="1" x14ac:dyDescent="0.3">
      <c r="A148" s="88">
        <v>3296</v>
      </c>
      <c r="B148" s="118" t="s">
        <v>195</v>
      </c>
      <c r="C148" s="102">
        <v>68000</v>
      </c>
      <c r="D148" s="91">
        <v>0</v>
      </c>
      <c r="E148" s="91">
        <v>0</v>
      </c>
      <c r="F148" s="102">
        <v>0</v>
      </c>
      <c r="G148" s="102">
        <v>0</v>
      </c>
      <c r="H148" s="102">
        <v>0</v>
      </c>
      <c r="I148" s="92">
        <v>0</v>
      </c>
      <c r="J148" s="92">
        <v>0</v>
      </c>
      <c r="K148" s="102">
        <v>0</v>
      </c>
      <c r="L148" s="102">
        <v>0</v>
      </c>
      <c r="M148" s="102">
        <f>M149</f>
        <v>68000</v>
      </c>
      <c r="N148" s="102">
        <v>0</v>
      </c>
      <c r="O148" s="102">
        <v>0</v>
      </c>
      <c r="P148" s="102">
        <v>0</v>
      </c>
      <c r="Q148" s="102">
        <v>0</v>
      </c>
      <c r="R148" s="102">
        <v>0</v>
      </c>
      <c r="S148" s="102">
        <v>0</v>
      </c>
      <c r="T148" s="102">
        <v>0</v>
      </c>
      <c r="U148" s="102">
        <v>0</v>
      </c>
      <c r="V148" s="93">
        <v>0</v>
      </c>
      <c r="W148" s="94">
        <v>0</v>
      </c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</row>
    <row r="149" spans="1:70" s="6" customFormat="1" ht="17.25" customHeight="1" x14ac:dyDescent="0.3">
      <c r="A149" s="103">
        <v>32961</v>
      </c>
      <c r="B149" s="119" t="s">
        <v>195</v>
      </c>
      <c r="C149" s="105">
        <v>68000</v>
      </c>
      <c r="D149" s="106">
        <v>0</v>
      </c>
      <c r="E149" s="106">
        <v>0</v>
      </c>
      <c r="F149" s="105">
        <v>0</v>
      </c>
      <c r="G149" s="105">
        <v>0</v>
      </c>
      <c r="H149" s="105">
        <v>0</v>
      </c>
      <c r="I149" s="112">
        <v>0</v>
      </c>
      <c r="J149" s="112">
        <v>0</v>
      </c>
      <c r="K149" s="105">
        <v>0</v>
      </c>
      <c r="L149" s="105">
        <v>0</v>
      </c>
      <c r="M149" s="105">
        <v>68000</v>
      </c>
      <c r="N149" s="105">
        <v>0</v>
      </c>
      <c r="O149" s="105">
        <v>0</v>
      </c>
      <c r="P149" s="105">
        <v>0</v>
      </c>
      <c r="Q149" s="105">
        <v>0</v>
      </c>
      <c r="R149" s="105">
        <v>0</v>
      </c>
      <c r="S149" s="105">
        <v>0</v>
      </c>
      <c r="T149" s="105">
        <v>0</v>
      </c>
      <c r="U149" s="105">
        <v>0</v>
      </c>
      <c r="V149" s="100">
        <v>0</v>
      </c>
      <c r="W149" s="101">
        <v>0</v>
      </c>
    </row>
    <row r="150" spans="1:70" s="95" customFormat="1" ht="37.5" x14ac:dyDescent="0.3">
      <c r="A150" s="88">
        <v>3299</v>
      </c>
      <c r="B150" s="89" t="s">
        <v>2</v>
      </c>
      <c r="C150" s="102">
        <v>6200</v>
      </c>
      <c r="D150" s="91">
        <f>D152</f>
        <v>5000</v>
      </c>
      <c r="E150" s="91">
        <f>E152</f>
        <v>-2800</v>
      </c>
      <c r="F150" s="102">
        <f>F152</f>
        <v>10000</v>
      </c>
      <c r="G150" s="102">
        <f>G152</f>
        <v>-10000</v>
      </c>
      <c r="H150" s="102">
        <v>0</v>
      </c>
      <c r="I150" s="92">
        <f>I151+I152</f>
        <v>9000</v>
      </c>
      <c r="J150" s="92">
        <f>J151</f>
        <v>-5000</v>
      </c>
      <c r="K150" s="102">
        <v>0</v>
      </c>
      <c r="L150" s="102">
        <v>0</v>
      </c>
      <c r="M150" s="102">
        <v>0</v>
      </c>
      <c r="N150" s="102">
        <v>0</v>
      </c>
      <c r="O150" s="102">
        <v>0</v>
      </c>
      <c r="P150" s="102">
        <v>0</v>
      </c>
      <c r="Q150" s="102">
        <v>0</v>
      </c>
      <c r="R150" s="102">
        <v>0</v>
      </c>
      <c r="S150" s="102">
        <v>0</v>
      </c>
      <c r="T150" s="102">
        <v>0</v>
      </c>
      <c r="U150" s="102">
        <v>0</v>
      </c>
      <c r="V150" s="93">
        <v>24000</v>
      </c>
      <c r="W150" s="94">
        <v>24000</v>
      </c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</row>
    <row r="151" spans="1:70" ht="37.5" x14ac:dyDescent="0.3">
      <c r="A151" s="96">
        <v>32991</v>
      </c>
      <c r="B151" s="97" t="s">
        <v>123</v>
      </c>
      <c r="C151" s="79">
        <v>0</v>
      </c>
      <c r="D151" s="98">
        <v>0</v>
      </c>
      <c r="E151" s="98">
        <v>0</v>
      </c>
      <c r="F151" s="79">
        <v>0</v>
      </c>
      <c r="G151" s="79">
        <v>0</v>
      </c>
      <c r="H151" s="79">
        <v>0</v>
      </c>
      <c r="I151" s="99">
        <v>5000</v>
      </c>
      <c r="J151" s="99">
        <v>-5000</v>
      </c>
      <c r="K151" s="79">
        <v>0</v>
      </c>
      <c r="L151" s="79">
        <v>0</v>
      </c>
      <c r="M151" s="79">
        <v>0</v>
      </c>
      <c r="N151" s="79">
        <v>0</v>
      </c>
      <c r="O151" s="79">
        <v>0</v>
      </c>
      <c r="P151" s="79">
        <v>0</v>
      </c>
      <c r="Q151" s="79">
        <v>0</v>
      </c>
      <c r="R151" s="79">
        <v>0</v>
      </c>
      <c r="S151" s="79">
        <v>0</v>
      </c>
      <c r="T151" s="79">
        <v>0</v>
      </c>
      <c r="U151" s="79">
        <v>0</v>
      </c>
      <c r="V151" s="100">
        <v>5000</v>
      </c>
      <c r="W151" s="101">
        <v>5000</v>
      </c>
    </row>
    <row r="152" spans="1:70" ht="38.25" thickBot="1" x14ac:dyDescent="0.35">
      <c r="A152" s="81">
        <v>32999</v>
      </c>
      <c r="B152" s="224" t="s">
        <v>2</v>
      </c>
      <c r="C152" s="83">
        <v>6200</v>
      </c>
      <c r="D152" s="225">
        <v>5000</v>
      </c>
      <c r="E152" s="225">
        <v>-2800</v>
      </c>
      <c r="F152" s="83">
        <v>10000</v>
      </c>
      <c r="G152" s="83">
        <v>-10000</v>
      </c>
      <c r="H152" s="83">
        <v>0</v>
      </c>
      <c r="I152" s="121">
        <v>4000</v>
      </c>
      <c r="J152" s="121">
        <v>0</v>
      </c>
      <c r="K152" s="83">
        <v>0</v>
      </c>
      <c r="L152" s="83">
        <v>0</v>
      </c>
      <c r="M152" s="83">
        <v>0</v>
      </c>
      <c r="N152" s="83">
        <v>0</v>
      </c>
      <c r="O152" s="83">
        <v>0</v>
      </c>
      <c r="P152" s="83">
        <v>0</v>
      </c>
      <c r="Q152" s="83">
        <v>0</v>
      </c>
      <c r="R152" s="83">
        <v>0</v>
      </c>
      <c r="S152" s="83">
        <v>0</v>
      </c>
      <c r="T152" s="83">
        <v>0</v>
      </c>
      <c r="U152" s="83">
        <v>0</v>
      </c>
      <c r="V152" s="80">
        <v>19000</v>
      </c>
      <c r="W152" s="206">
        <v>19000</v>
      </c>
    </row>
    <row r="153" spans="1:70" ht="19.5" thickBot="1" x14ac:dyDescent="0.35">
      <c r="A153" s="68">
        <v>34</v>
      </c>
      <c r="B153" s="69" t="s">
        <v>5</v>
      </c>
      <c r="C153" s="71">
        <v>49080.78</v>
      </c>
      <c r="D153" s="214">
        <f t="shared" ref="D153:E155" si="0">D154</f>
        <v>5000</v>
      </c>
      <c r="E153" s="214">
        <f t="shared" si="0"/>
        <v>-2349.2199999999998</v>
      </c>
      <c r="F153" s="71">
        <v>0</v>
      </c>
      <c r="G153" s="71">
        <v>0</v>
      </c>
      <c r="H153" s="71">
        <v>0</v>
      </c>
      <c r="I153" s="227">
        <f>I154</f>
        <v>5000</v>
      </c>
      <c r="J153" s="227">
        <f>J154</f>
        <v>430</v>
      </c>
      <c r="K153" s="71">
        <v>0</v>
      </c>
      <c r="L153" s="71">
        <v>0</v>
      </c>
      <c r="M153" s="71">
        <f>M154</f>
        <v>41000</v>
      </c>
      <c r="N153" s="71">
        <v>0</v>
      </c>
      <c r="O153" s="71">
        <v>0</v>
      </c>
      <c r="P153" s="71">
        <v>0</v>
      </c>
      <c r="Q153" s="71">
        <v>0</v>
      </c>
      <c r="R153" s="71">
        <v>0</v>
      </c>
      <c r="S153" s="71">
        <v>0</v>
      </c>
      <c r="T153" s="71">
        <v>0</v>
      </c>
      <c r="U153" s="71">
        <v>0</v>
      </c>
      <c r="V153" s="204">
        <v>10000</v>
      </c>
      <c r="W153" s="205">
        <v>10000</v>
      </c>
    </row>
    <row r="154" spans="1:70" s="74" customFormat="1" ht="19.5" thickBot="1" x14ac:dyDescent="0.35">
      <c r="A154" s="68">
        <v>343</v>
      </c>
      <c r="B154" s="69" t="s">
        <v>6</v>
      </c>
      <c r="C154" s="71">
        <v>49080.78</v>
      </c>
      <c r="D154" s="214">
        <f t="shared" si="0"/>
        <v>5000</v>
      </c>
      <c r="E154" s="214">
        <f t="shared" si="0"/>
        <v>-2349.2199999999998</v>
      </c>
      <c r="F154" s="71">
        <v>0</v>
      </c>
      <c r="G154" s="71">
        <v>0</v>
      </c>
      <c r="H154" s="71">
        <v>0</v>
      </c>
      <c r="I154" s="227">
        <f>I155+I158+I162</f>
        <v>5000</v>
      </c>
      <c r="J154" s="227">
        <f>J155+J158+J159</f>
        <v>430</v>
      </c>
      <c r="K154" s="71">
        <v>0</v>
      </c>
      <c r="L154" s="71">
        <v>0</v>
      </c>
      <c r="M154" s="71">
        <f>M159</f>
        <v>41000</v>
      </c>
      <c r="N154" s="71">
        <v>0</v>
      </c>
      <c r="O154" s="71">
        <v>0</v>
      </c>
      <c r="P154" s="71">
        <v>0</v>
      </c>
      <c r="Q154" s="71">
        <v>0</v>
      </c>
      <c r="R154" s="71">
        <v>0</v>
      </c>
      <c r="S154" s="71">
        <v>0</v>
      </c>
      <c r="T154" s="71">
        <v>0</v>
      </c>
      <c r="U154" s="71">
        <v>0</v>
      </c>
      <c r="V154" s="204">
        <v>10000</v>
      </c>
      <c r="W154" s="205">
        <v>10000</v>
      </c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  <c r="AJ154" s="73"/>
      <c r="AK154" s="73"/>
      <c r="AL154" s="73"/>
      <c r="AM154" s="73"/>
      <c r="AN154" s="73"/>
      <c r="AO154" s="73"/>
      <c r="AP154" s="73"/>
      <c r="AQ154" s="73"/>
      <c r="AR154" s="73"/>
      <c r="AS154" s="73"/>
      <c r="AT154" s="73"/>
      <c r="AU154" s="73"/>
      <c r="AV154" s="73"/>
      <c r="AW154" s="73"/>
      <c r="AX154" s="73"/>
      <c r="AY154" s="73"/>
      <c r="AZ154" s="73"/>
      <c r="BA154" s="73"/>
      <c r="BB154" s="73"/>
      <c r="BC154" s="73"/>
      <c r="BD154" s="73"/>
      <c r="BE154" s="73"/>
      <c r="BF154" s="73"/>
      <c r="BG154" s="73"/>
      <c r="BH154" s="73"/>
      <c r="BI154" s="73"/>
      <c r="BJ154" s="73"/>
      <c r="BK154" s="73"/>
      <c r="BL154" s="73"/>
      <c r="BM154" s="73"/>
      <c r="BN154" s="73"/>
      <c r="BO154" s="73"/>
      <c r="BP154" s="73"/>
      <c r="BQ154" s="73"/>
      <c r="BR154" s="73"/>
    </row>
    <row r="155" spans="1:70" s="113" customFormat="1" x14ac:dyDescent="0.3">
      <c r="A155" s="216">
        <v>3431</v>
      </c>
      <c r="B155" s="230" t="s">
        <v>47</v>
      </c>
      <c r="C155" s="226">
        <v>7150.7800000000007</v>
      </c>
      <c r="D155" s="219">
        <f t="shared" si="0"/>
        <v>5000</v>
      </c>
      <c r="E155" s="219">
        <f t="shared" si="0"/>
        <v>-2349.2199999999998</v>
      </c>
      <c r="F155" s="226">
        <v>0</v>
      </c>
      <c r="G155" s="226">
        <v>0</v>
      </c>
      <c r="H155" s="226">
        <v>0</v>
      </c>
      <c r="I155" s="220">
        <f>I156+I157</f>
        <v>3500</v>
      </c>
      <c r="J155" s="220">
        <f>J156</f>
        <v>1000</v>
      </c>
      <c r="K155" s="226">
        <v>0</v>
      </c>
      <c r="L155" s="226">
        <v>0</v>
      </c>
      <c r="M155" s="226">
        <v>0</v>
      </c>
      <c r="N155" s="226">
        <v>0</v>
      </c>
      <c r="O155" s="226">
        <v>0</v>
      </c>
      <c r="P155" s="226">
        <v>0</v>
      </c>
      <c r="Q155" s="226">
        <v>0</v>
      </c>
      <c r="R155" s="226">
        <v>0</v>
      </c>
      <c r="S155" s="226">
        <v>0</v>
      </c>
      <c r="T155" s="226">
        <v>0</v>
      </c>
      <c r="U155" s="226">
        <v>0</v>
      </c>
      <c r="V155" s="221">
        <v>8500</v>
      </c>
      <c r="W155" s="222">
        <v>8500</v>
      </c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  <c r="AJ155" s="73"/>
      <c r="AK155" s="73"/>
      <c r="AL155" s="73"/>
      <c r="AM155" s="73"/>
      <c r="AN155" s="73"/>
      <c r="AO155" s="73"/>
      <c r="AP155" s="73"/>
      <c r="AQ155" s="73"/>
      <c r="AR155" s="73"/>
      <c r="AS155" s="73"/>
      <c r="AT155" s="73"/>
      <c r="AU155" s="73"/>
      <c r="AV155" s="73"/>
      <c r="AW155" s="73"/>
      <c r="AX155" s="73"/>
      <c r="AY155" s="73"/>
      <c r="AZ155" s="73"/>
      <c r="BA155" s="73"/>
      <c r="BB155" s="73"/>
      <c r="BC155" s="73"/>
      <c r="BD155" s="73"/>
      <c r="BE155" s="73"/>
      <c r="BF155" s="73"/>
      <c r="BG155" s="73"/>
      <c r="BH155" s="73"/>
      <c r="BI155" s="73"/>
      <c r="BJ155" s="73"/>
      <c r="BK155" s="73"/>
      <c r="BL155" s="73"/>
      <c r="BM155" s="73"/>
      <c r="BN155" s="73"/>
      <c r="BO155" s="73"/>
      <c r="BP155" s="73"/>
      <c r="BQ155" s="73"/>
      <c r="BR155" s="73"/>
    </row>
    <row r="156" spans="1:70" s="74" customFormat="1" x14ac:dyDescent="0.3">
      <c r="A156" s="96">
        <v>34311</v>
      </c>
      <c r="B156" s="110" t="s">
        <v>122</v>
      </c>
      <c r="C156" s="79">
        <v>6650.7800000000007</v>
      </c>
      <c r="D156" s="98">
        <v>5000</v>
      </c>
      <c r="E156" s="98">
        <v>-2349.2199999999998</v>
      </c>
      <c r="F156" s="79">
        <v>0</v>
      </c>
      <c r="G156" s="79">
        <v>0</v>
      </c>
      <c r="H156" s="79">
        <v>0</v>
      </c>
      <c r="I156" s="99">
        <v>3000</v>
      </c>
      <c r="J156" s="99">
        <v>1000</v>
      </c>
      <c r="K156" s="79">
        <v>0</v>
      </c>
      <c r="L156" s="79">
        <v>0</v>
      </c>
      <c r="M156" s="79">
        <v>0</v>
      </c>
      <c r="N156" s="79">
        <v>0</v>
      </c>
      <c r="O156" s="79">
        <v>0</v>
      </c>
      <c r="P156" s="79">
        <v>0</v>
      </c>
      <c r="Q156" s="79">
        <v>0</v>
      </c>
      <c r="R156" s="79">
        <v>0</v>
      </c>
      <c r="S156" s="79">
        <v>0</v>
      </c>
      <c r="T156" s="79">
        <v>0</v>
      </c>
      <c r="U156" s="79">
        <v>0</v>
      </c>
      <c r="V156" s="100">
        <v>8000</v>
      </c>
      <c r="W156" s="101">
        <v>8000</v>
      </c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  <c r="AI156" s="73"/>
      <c r="AJ156" s="73"/>
      <c r="AK156" s="73"/>
      <c r="AL156" s="73"/>
      <c r="AM156" s="73"/>
      <c r="AN156" s="73"/>
      <c r="AO156" s="73"/>
      <c r="AP156" s="73"/>
      <c r="AQ156" s="73"/>
      <c r="AR156" s="73"/>
      <c r="AS156" s="73"/>
      <c r="AT156" s="73"/>
      <c r="AU156" s="73"/>
      <c r="AV156" s="73"/>
      <c r="AW156" s="73"/>
      <c r="AX156" s="73"/>
      <c r="AY156" s="73"/>
      <c r="AZ156" s="73"/>
      <c r="BA156" s="73"/>
      <c r="BB156" s="73"/>
      <c r="BC156" s="73"/>
      <c r="BD156" s="73"/>
      <c r="BE156" s="73"/>
      <c r="BF156" s="73"/>
      <c r="BG156" s="73"/>
      <c r="BH156" s="73"/>
      <c r="BI156" s="73"/>
      <c r="BJ156" s="73"/>
      <c r="BK156" s="73"/>
      <c r="BL156" s="73"/>
      <c r="BM156" s="73"/>
      <c r="BN156" s="73"/>
      <c r="BO156" s="73"/>
      <c r="BP156" s="73"/>
      <c r="BQ156" s="73"/>
      <c r="BR156" s="73"/>
    </row>
    <row r="157" spans="1:70" s="74" customFormat="1" x14ac:dyDescent="0.3">
      <c r="A157" s="96">
        <v>34312</v>
      </c>
      <c r="B157" s="110" t="s">
        <v>171</v>
      </c>
      <c r="C157" s="79">
        <v>500</v>
      </c>
      <c r="D157" s="98">
        <v>0</v>
      </c>
      <c r="E157" s="98">
        <v>0</v>
      </c>
      <c r="F157" s="79">
        <v>0</v>
      </c>
      <c r="G157" s="79">
        <v>0</v>
      </c>
      <c r="H157" s="79">
        <v>0</v>
      </c>
      <c r="I157" s="99">
        <v>500</v>
      </c>
      <c r="J157" s="99">
        <v>0</v>
      </c>
      <c r="K157" s="79">
        <v>0</v>
      </c>
      <c r="L157" s="79">
        <v>0</v>
      </c>
      <c r="M157" s="79">
        <v>0</v>
      </c>
      <c r="N157" s="79">
        <v>0</v>
      </c>
      <c r="O157" s="79">
        <v>0</v>
      </c>
      <c r="P157" s="79">
        <v>0</v>
      </c>
      <c r="Q157" s="79">
        <v>0</v>
      </c>
      <c r="R157" s="79">
        <v>0</v>
      </c>
      <c r="S157" s="79">
        <v>0</v>
      </c>
      <c r="T157" s="79">
        <v>0</v>
      </c>
      <c r="U157" s="79">
        <v>0</v>
      </c>
      <c r="V157" s="100">
        <v>500</v>
      </c>
      <c r="W157" s="101">
        <v>500</v>
      </c>
      <c r="X157" s="73"/>
      <c r="Y157" s="73"/>
      <c r="Z157" s="73"/>
      <c r="AA157" s="73"/>
      <c r="AB157" s="73"/>
      <c r="AC157" s="73"/>
      <c r="AD157" s="73"/>
      <c r="AE157" s="73"/>
      <c r="AF157" s="73"/>
      <c r="AG157" s="73"/>
      <c r="AH157" s="73"/>
      <c r="AI157" s="73"/>
      <c r="AJ157" s="73"/>
      <c r="AK157" s="73"/>
      <c r="AL157" s="73"/>
      <c r="AM157" s="73"/>
      <c r="AN157" s="73"/>
      <c r="AO157" s="73"/>
      <c r="AP157" s="73"/>
      <c r="AQ157" s="73"/>
      <c r="AR157" s="73"/>
      <c r="AS157" s="73"/>
      <c r="AT157" s="73"/>
      <c r="AU157" s="73"/>
      <c r="AV157" s="73"/>
      <c r="AW157" s="73"/>
      <c r="AX157" s="73"/>
      <c r="AY157" s="73"/>
      <c r="AZ157" s="73"/>
      <c r="BA157" s="73"/>
      <c r="BB157" s="73"/>
      <c r="BC157" s="73"/>
      <c r="BD157" s="73"/>
      <c r="BE157" s="73"/>
      <c r="BF157" s="73"/>
      <c r="BG157" s="73"/>
      <c r="BH157" s="73"/>
      <c r="BI157" s="73"/>
      <c r="BJ157" s="73"/>
      <c r="BK157" s="73"/>
      <c r="BL157" s="73"/>
      <c r="BM157" s="73"/>
      <c r="BN157" s="73"/>
      <c r="BO157" s="73"/>
      <c r="BP157" s="73"/>
      <c r="BQ157" s="73"/>
      <c r="BR157" s="73"/>
    </row>
    <row r="158" spans="1:70" s="113" customFormat="1" x14ac:dyDescent="0.3">
      <c r="A158" s="88">
        <v>3432</v>
      </c>
      <c r="B158" s="109" t="s">
        <v>64</v>
      </c>
      <c r="C158" s="102">
        <v>100</v>
      </c>
      <c r="D158" s="91">
        <v>0</v>
      </c>
      <c r="E158" s="91">
        <v>0</v>
      </c>
      <c r="F158" s="102">
        <v>0</v>
      </c>
      <c r="G158" s="102">
        <v>0</v>
      </c>
      <c r="H158" s="102">
        <v>0</v>
      </c>
      <c r="I158" s="92">
        <v>1000</v>
      </c>
      <c r="J158" s="92">
        <v>-900</v>
      </c>
      <c r="K158" s="102">
        <v>0</v>
      </c>
      <c r="L158" s="102">
        <v>0</v>
      </c>
      <c r="M158" s="102">
        <v>0</v>
      </c>
      <c r="N158" s="102">
        <v>0</v>
      </c>
      <c r="O158" s="102">
        <v>0</v>
      </c>
      <c r="P158" s="102">
        <v>0</v>
      </c>
      <c r="Q158" s="102">
        <v>0</v>
      </c>
      <c r="R158" s="102">
        <v>0</v>
      </c>
      <c r="S158" s="102">
        <v>0</v>
      </c>
      <c r="T158" s="102">
        <v>0</v>
      </c>
      <c r="U158" s="102">
        <v>0</v>
      </c>
      <c r="V158" s="93">
        <v>1000</v>
      </c>
      <c r="W158" s="94">
        <v>1000</v>
      </c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3"/>
      <c r="AO158" s="73"/>
      <c r="AP158" s="73"/>
      <c r="AQ158" s="73"/>
      <c r="AR158" s="73"/>
      <c r="AS158" s="73"/>
      <c r="AT158" s="73"/>
      <c r="AU158" s="73"/>
      <c r="AV158" s="73"/>
      <c r="AW158" s="73"/>
      <c r="AX158" s="73"/>
      <c r="AY158" s="73"/>
      <c r="AZ158" s="73"/>
      <c r="BA158" s="73"/>
      <c r="BB158" s="73"/>
      <c r="BC158" s="73"/>
      <c r="BD158" s="73"/>
      <c r="BE158" s="73"/>
      <c r="BF158" s="73"/>
      <c r="BG158" s="73"/>
      <c r="BH158" s="73"/>
      <c r="BI158" s="73"/>
      <c r="BJ158" s="73"/>
      <c r="BK158" s="73"/>
      <c r="BL158" s="73"/>
      <c r="BM158" s="73"/>
      <c r="BN158" s="73"/>
      <c r="BO158" s="73"/>
      <c r="BP158" s="73"/>
      <c r="BQ158" s="73"/>
      <c r="BR158" s="73"/>
    </row>
    <row r="159" spans="1:70" s="113" customFormat="1" x14ac:dyDescent="0.3">
      <c r="A159" s="88">
        <v>3433</v>
      </c>
      <c r="B159" s="109" t="s">
        <v>53</v>
      </c>
      <c r="C159" s="102">
        <v>41830</v>
      </c>
      <c r="D159" s="91">
        <v>0</v>
      </c>
      <c r="E159" s="91">
        <v>0</v>
      </c>
      <c r="F159" s="102">
        <v>0</v>
      </c>
      <c r="G159" s="102">
        <v>0</v>
      </c>
      <c r="H159" s="102">
        <v>0</v>
      </c>
      <c r="I159" s="92">
        <v>500</v>
      </c>
      <c r="J159" s="92">
        <f>J160+J161</f>
        <v>330</v>
      </c>
      <c r="K159" s="102">
        <v>0</v>
      </c>
      <c r="L159" s="102">
        <v>0</v>
      </c>
      <c r="M159" s="102">
        <f>M160+M161+M162</f>
        <v>41000</v>
      </c>
      <c r="N159" s="102">
        <v>0</v>
      </c>
      <c r="O159" s="102">
        <v>0</v>
      </c>
      <c r="P159" s="102">
        <v>0</v>
      </c>
      <c r="Q159" s="102">
        <v>0</v>
      </c>
      <c r="R159" s="102">
        <v>0</v>
      </c>
      <c r="S159" s="102">
        <v>0</v>
      </c>
      <c r="T159" s="102">
        <v>0</v>
      </c>
      <c r="U159" s="102">
        <v>0</v>
      </c>
      <c r="V159" s="93">
        <v>500</v>
      </c>
      <c r="W159" s="94">
        <v>500</v>
      </c>
      <c r="X159" s="73"/>
      <c r="Y159" s="73"/>
      <c r="Z159" s="73"/>
      <c r="AA159" s="73"/>
      <c r="AB159" s="73"/>
      <c r="AC159" s="73"/>
      <c r="AD159" s="73"/>
      <c r="AE159" s="73"/>
      <c r="AF159" s="73"/>
      <c r="AG159" s="73"/>
      <c r="AH159" s="73"/>
      <c r="AI159" s="73"/>
      <c r="AJ159" s="73"/>
      <c r="AK159" s="73"/>
      <c r="AL159" s="73"/>
      <c r="AM159" s="73"/>
      <c r="AN159" s="73"/>
      <c r="AO159" s="73"/>
      <c r="AP159" s="73"/>
      <c r="AQ159" s="73"/>
      <c r="AR159" s="73"/>
      <c r="AS159" s="73"/>
      <c r="AT159" s="73"/>
      <c r="AU159" s="73"/>
      <c r="AV159" s="73"/>
      <c r="AW159" s="73"/>
      <c r="AX159" s="73"/>
      <c r="AY159" s="73"/>
      <c r="AZ159" s="73"/>
      <c r="BA159" s="73"/>
      <c r="BB159" s="73"/>
      <c r="BC159" s="73"/>
      <c r="BD159" s="73"/>
      <c r="BE159" s="73"/>
      <c r="BF159" s="73"/>
      <c r="BG159" s="73"/>
      <c r="BH159" s="73"/>
      <c r="BI159" s="73"/>
      <c r="BJ159" s="73"/>
      <c r="BK159" s="73"/>
      <c r="BL159" s="73"/>
      <c r="BM159" s="73"/>
      <c r="BN159" s="73"/>
      <c r="BO159" s="73"/>
      <c r="BP159" s="73"/>
      <c r="BQ159" s="73"/>
      <c r="BR159" s="73"/>
    </row>
    <row r="160" spans="1:70" s="73" customFormat="1" x14ac:dyDescent="0.3">
      <c r="A160" s="103">
        <v>34331</v>
      </c>
      <c r="B160" s="111" t="s">
        <v>205</v>
      </c>
      <c r="C160" s="105">
        <v>1030</v>
      </c>
      <c r="D160" s="106">
        <v>0</v>
      </c>
      <c r="E160" s="106">
        <v>0</v>
      </c>
      <c r="F160" s="105">
        <v>0</v>
      </c>
      <c r="G160" s="105">
        <v>0</v>
      </c>
      <c r="H160" s="105">
        <v>0</v>
      </c>
      <c r="I160" s="112">
        <v>0</v>
      </c>
      <c r="J160" s="112">
        <v>30</v>
      </c>
      <c r="K160" s="105">
        <v>0</v>
      </c>
      <c r="L160" s="105">
        <v>0</v>
      </c>
      <c r="M160" s="105">
        <v>1000</v>
      </c>
      <c r="N160" s="105">
        <v>0</v>
      </c>
      <c r="O160" s="105">
        <v>0</v>
      </c>
      <c r="P160" s="105">
        <v>0</v>
      </c>
      <c r="Q160" s="105">
        <v>0</v>
      </c>
      <c r="R160" s="105">
        <v>0</v>
      </c>
      <c r="S160" s="105">
        <v>0</v>
      </c>
      <c r="T160" s="105">
        <v>0</v>
      </c>
      <c r="U160" s="105">
        <v>0</v>
      </c>
      <c r="V160" s="100">
        <v>0</v>
      </c>
      <c r="W160" s="101">
        <v>0</v>
      </c>
    </row>
    <row r="161" spans="1:70" s="73" customFormat="1" x14ac:dyDescent="0.3">
      <c r="A161" s="103">
        <v>34332</v>
      </c>
      <c r="B161" s="111" t="s">
        <v>206</v>
      </c>
      <c r="C161" s="105">
        <v>15300</v>
      </c>
      <c r="D161" s="106">
        <v>0</v>
      </c>
      <c r="E161" s="106">
        <v>0</v>
      </c>
      <c r="F161" s="105">
        <v>0</v>
      </c>
      <c r="G161" s="105">
        <v>0</v>
      </c>
      <c r="H161" s="105">
        <v>0</v>
      </c>
      <c r="I161" s="112">
        <v>0</v>
      </c>
      <c r="J161" s="112">
        <v>300</v>
      </c>
      <c r="K161" s="105">
        <v>0</v>
      </c>
      <c r="L161" s="105">
        <v>0</v>
      </c>
      <c r="M161" s="105">
        <v>15000</v>
      </c>
      <c r="N161" s="105">
        <v>0</v>
      </c>
      <c r="O161" s="105">
        <v>0</v>
      </c>
      <c r="P161" s="105">
        <v>0</v>
      </c>
      <c r="Q161" s="105">
        <v>0</v>
      </c>
      <c r="R161" s="105">
        <v>0</v>
      </c>
      <c r="S161" s="105">
        <v>0</v>
      </c>
      <c r="T161" s="105">
        <v>0</v>
      </c>
      <c r="U161" s="105">
        <v>0</v>
      </c>
      <c r="V161" s="100">
        <v>0</v>
      </c>
      <c r="W161" s="101">
        <v>0</v>
      </c>
    </row>
    <row r="162" spans="1:70" s="6" customFormat="1" ht="19.5" thickBot="1" x14ac:dyDescent="0.35">
      <c r="A162" s="84">
        <v>34339</v>
      </c>
      <c r="B162" s="120" t="s">
        <v>207</v>
      </c>
      <c r="C162" s="87">
        <v>25500</v>
      </c>
      <c r="D162" s="229">
        <v>0</v>
      </c>
      <c r="E162" s="229">
        <v>0</v>
      </c>
      <c r="F162" s="87">
        <v>0</v>
      </c>
      <c r="G162" s="87">
        <v>0</v>
      </c>
      <c r="H162" s="87">
        <v>0</v>
      </c>
      <c r="I162" s="232">
        <v>500</v>
      </c>
      <c r="J162" s="232">
        <v>0</v>
      </c>
      <c r="K162" s="87">
        <v>0</v>
      </c>
      <c r="L162" s="87">
        <v>0</v>
      </c>
      <c r="M162" s="87">
        <v>25000</v>
      </c>
      <c r="N162" s="87">
        <v>0</v>
      </c>
      <c r="O162" s="87">
        <v>0</v>
      </c>
      <c r="P162" s="87">
        <v>0</v>
      </c>
      <c r="Q162" s="87">
        <v>0</v>
      </c>
      <c r="R162" s="87">
        <v>0</v>
      </c>
      <c r="S162" s="87">
        <v>0</v>
      </c>
      <c r="T162" s="87">
        <v>0</v>
      </c>
      <c r="U162" s="87">
        <v>0</v>
      </c>
      <c r="V162" s="80">
        <v>0</v>
      </c>
      <c r="W162" s="206">
        <v>0</v>
      </c>
    </row>
    <row r="163" spans="1:70" s="6" customFormat="1" ht="38.25" thickBot="1" x14ac:dyDescent="0.35">
      <c r="A163" s="68">
        <v>372</v>
      </c>
      <c r="B163" s="223" t="s">
        <v>208</v>
      </c>
      <c r="C163" s="71">
        <v>2000</v>
      </c>
      <c r="D163" s="214">
        <v>0</v>
      </c>
      <c r="E163" s="214">
        <v>0</v>
      </c>
      <c r="F163" s="71">
        <v>0</v>
      </c>
      <c r="G163" s="71">
        <v>0</v>
      </c>
      <c r="H163" s="71">
        <v>0</v>
      </c>
      <c r="I163" s="227">
        <v>0</v>
      </c>
      <c r="J163" s="227">
        <f>J164</f>
        <v>2000</v>
      </c>
      <c r="K163" s="71">
        <v>0</v>
      </c>
      <c r="L163" s="71">
        <v>0</v>
      </c>
      <c r="M163" s="71">
        <v>0</v>
      </c>
      <c r="N163" s="71">
        <v>0</v>
      </c>
      <c r="O163" s="71">
        <v>0</v>
      </c>
      <c r="P163" s="71">
        <v>0</v>
      </c>
      <c r="Q163" s="71">
        <v>0</v>
      </c>
      <c r="R163" s="71">
        <v>0</v>
      </c>
      <c r="S163" s="71">
        <v>0</v>
      </c>
      <c r="T163" s="71">
        <v>0</v>
      </c>
      <c r="U163" s="71">
        <v>0</v>
      </c>
      <c r="V163" s="204">
        <v>0</v>
      </c>
      <c r="W163" s="205">
        <v>0</v>
      </c>
    </row>
    <row r="164" spans="1:70" s="6" customFormat="1" x14ac:dyDescent="0.3">
      <c r="A164" s="216">
        <v>3722</v>
      </c>
      <c r="B164" s="230" t="s">
        <v>209</v>
      </c>
      <c r="C164" s="226">
        <v>2000</v>
      </c>
      <c r="D164" s="219">
        <v>0</v>
      </c>
      <c r="E164" s="219">
        <v>0</v>
      </c>
      <c r="F164" s="226">
        <v>0</v>
      </c>
      <c r="G164" s="226">
        <v>0</v>
      </c>
      <c r="H164" s="226">
        <v>0</v>
      </c>
      <c r="I164" s="220">
        <v>0</v>
      </c>
      <c r="J164" s="220">
        <f>J165</f>
        <v>2000</v>
      </c>
      <c r="K164" s="226">
        <v>0</v>
      </c>
      <c r="L164" s="226">
        <v>0</v>
      </c>
      <c r="M164" s="226">
        <v>0</v>
      </c>
      <c r="N164" s="226">
        <v>0</v>
      </c>
      <c r="O164" s="226">
        <v>0</v>
      </c>
      <c r="P164" s="226">
        <v>0</v>
      </c>
      <c r="Q164" s="226">
        <v>0</v>
      </c>
      <c r="R164" s="226">
        <v>0</v>
      </c>
      <c r="S164" s="226">
        <v>0</v>
      </c>
      <c r="T164" s="226">
        <v>0</v>
      </c>
      <c r="U164" s="226">
        <v>0</v>
      </c>
      <c r="V164" s="221">
        <v>0</v>
      </c>
      <c r="W164" s="222">
        <v>0</v>
      </c>
    </row>
    <row r="165" spans="1:70" s="6" customFormat="1" ht="19.5" thickBot="1" x14ac:dyDescent="0.35">
      <c r="A165" s="84">
        <v>37229</v>
      </c>
      <c r="B165" s="235" t="s">
        <v>210</v>
      </c>
      <c r="C165" s="87">
        <v>2000</v>
      </c>
      <c r="D165" s="229">
        <v>0</v>
      </c>
      <c r="E165" s="229">
        <v>0</v>
      </c>
      <c r="F165" s="87">
        <v>0</v>
      </c>
      <c r="G165" s="87">
        <v>0</v>
      </c>
      <c r="H165" s="87">
        <v>0</v>
      </c>
      <c r="I165" s="232">
        <v>0</v>
      </c>
      <c r="J165" s="232">
        <v>2000</v>
      </c>
      <c r="K165" s="87">
        <v>0</v>
      </c>
      <c r="L165" s="87">
        <v>0</v>
      </c>
      <c r="M165" s="87">
        <v>0</v>
      </c>
      <c r="N165" s="87">
        <v>0</v>
      </c>
      <c r="O165" s="87">
        <v>0</v>
      </c>
      <c r="P165" s="87">
        <v>0</v>
      </c>
      <c r="Q165" s="87">
        <v>0</v>
      </c>
      <c r="R165" s="87">
        <v>0</v>
      </c>
      <c r="S165" s="87">
        <v>0</v>
      </c>
      <c r="T165" s="87">
        <v>0</v>
      </c>
      <c r="U165" s="87">
        <v>0</v>
      </c>
      <c r="V165" s="80">
        <v>0</v>
      </c>
      <c r="W165" s="206">
        <v>0</v>
      </c>
    </row>
    <row r="166" spans="1:70" ht="19.5" thickBot="1" x14ac:dyDescent="0.35">
      <c r="A166" s="236"/>
      <c r="B166" s="237"/>
      <c r="C166" s="238">
        <v>195550</v>
      </c>
      <c r="D166" s="238">
        <v>0</v>
      </c>
      <c r="E166" s="238">
        <v>0</v>
      </c>
      <c r="F166" s="238">
        <f>F170</f>
        <v>22350</v>
      </c>
      <c r="G166" s="238">
        <v>0</v>
      </c>
      <c r="H166" s="238">
        <v>0</v>
      </c>
      <c r="I166" s="239">
        <f>I170</f>
        <v>159500</v>
      </c>
      <c r="J166" s="239">
        <f>J167+J170</f>
        <v>9200</v>
      </c>
      <c r="K166" s="238">
        <v>0</v>
      </c>
      <c r="L166" s="238">
        <v>0</v>
      </c>
      <c r="M166" s="238">
        <f>M170</f>
        <v>3000</v>
      </c>
      <c r="N166" s="238">
        <v>0</v>
      </c>
      <c r="O166" s="238">
        <v>0</v>
      </c>
      <c r="P166" s="238">
        <v>0</v>
      </c>
      <c r="Q166" s="238">
        <v>0</v>
      </c>
      <c r="R166" s="238">
        <f>R170</f>
        <v>1500</v>
      </c>
      <c r="S166" s="238">
        <v>0</v>
      </c>
      <c r="T166" s="238">
        <v>0</v>
      </c>
      <c r="U166" s="238">
        <v>0</v>
      </c>
      <c r="V166" s="197">
        <f>V170</f>
        <v>211850</v>
      </c>
      <c r="W166" s="198">
        <f>W170</f>
        <v>211850</v>
      </c>
    </row>
    <row r="167" spans="1:70" ht="38.25" thickBot="1" x14ac:dyDescent="0.35">
      <c r="A167" s="68">
        <v>41</v>
      </c>
      <c r="B167" s="233" t="s">
        <v>63</v>
      </c>
      <c r="C167" s="71">
        <v>3200</v>
      </c>
      <c r="D167" s="71">
        <v>0</v>
      </c>
      <c r="E167" s="71">
        <v>0</v>
      </c>
      <c r="F167" s="71">
        <v>0</v>
      </c>
      <c r="G167" s="71">
        <v>0</v>
      </c>
      <c r="H167" s="71">
        <v>0</v>
      </c>
      <c r="I167" s="234">
        <v>0</v>
      </c>
      <c r="J167" s="227">
        <f>J168</f>
        <v>3200</v>
      </c>
      <c r="K167" s="71">
        <v>0</v>
      </c>
      <c r="L167" s="71">
        <v>0</v>
      </c>
      <c r="M167" s="71">
        <v>0</v>
      </c>
      <c r="N167" s="71">
        <v>0</v>
      </c>
      <c r="O167" s="71">
        <v>0</v>
      </c>
      <c r="P167" s="71">
        <v>0</v>
      </c>
      <c r="Q167" s="71">
        <v>0</v>
      </c>
      <c r="R167" s="71">
        <v>0</v>
      </c>
      <c r="S167" s="71">
        <v>0</v>
      </c>
      <c r="T167" s="71">
        <v>0</v>
      </c>
      <c r="U167" s="71">
        <v>0</v>
      </c>
      <c r="V167" s="204">
        <v>0</v>
      </c>
      <c r="W167" s="205">
        <v>0</v>
      </c>
    </row>
    <row r="168" spans="1:70" ht="19.5" thickBot="1" x14ac:dyDescent="0.35">
      <c r="A168" s="68">
        <v>412</v>
      </c>
      <c r="B168" s="240" t="s">
        <v>62</v>
      </c>
      <c r="C168" s="71">
        <v>3200</v>
      </c>
      <c r="D168" s="71">
        <v>0</v>
      </c>
      <c r="E168" s="71">
        <v>0</v>
      </c>
      <c r="F168" s="71">
        <v>0</v>
      </c>
      <c r="G168" s="71">
        <v>0</v>
      </c>
      <c r="H168" s="71">
        <v>0</v>
      </c>
      <c r="I168" s="234">
        <v>0</v>
      </c>
      <c r="J168" s="227">
        <f>J169</f>
        <v>3200</v>
      </c>
      <c r="K168" s="71">
        <v>0</v>
      </c>
      <c r="L168" s="71">
        <v>0</v>
      </c>
      <c r="M168" s="71">
        <v>0</v>
      </c>
      <c r="N168" s="71">
        <v>0</v>
      </c>
      <c r="O168" s="71">
        <v>0</v>
      </c>
      <c r="P168" s="71">
        <v>0</v>
      </c>
      <c r="Q168" s="71">
        <v>0</v>
      </c>
      <c r="R168" s="71">
        <v>0</v>
      </c>
      <c r="S168" s="71">
        <v>0</v>
      </c>
      <c r="T168" s="71">
        <v>0</v>
      </c>
      <c r="U168" s="71">
        <v>0</v>
      </c>
      <c r="V168" s="204">
        <v>0</v>
      </c>
      <c r="W168" s="205">
        <v>0</v>
      </c>
    </row>
    <row r="169" spans="1:70" ht="19.5" thickBot="1" x14ac:dyDescent="0.35">
      <c r="A169" s="241">
        <v>41249</v>
      </c>
      <c r="B169" s="242" t="s">
        <v>214</v>
      </c>
      <c r="C169" s="243">
        <v>3200</v>
      </c>
      <c r="D169" s="243">
        <v>0</v>
      </c>
      <c r="E169" s="243">
        <v>0</v>
      </c>
      <c r="F169" s="243">
        <v>0</v>
      </c>
      <c r="G169" s="243">
        <v>0</v>
      </c>
      <c r="H169" s="243">
        <v>0</v>
      </c>
      <c r="I169" s="244">
        <v>0</v>
      </c>
      <c r="J169" s="244">
        <v>3200</v>
      </c>
      <c r="K169" s="243">
        <v>0</v>
      </c>
      <c r="L169" s="243">
        <v>0</v>
      </c>
      <c r="M169" s="243">
        <v>0</v>
      </c>
      <c r="N169" s="243">
        <v>0</v>
      </c>
      <c r="O169" s="243">
        <v>0</v>
      </c>
      <c r="P169" s="243">
        <v>0</v>
      </c>
      <c r="Q169" s="243">
        <v>0</v>
      </c>
      <c r="R169" s="243">
        <v>0</v>
      </c>
      <c r="S169" s="243">
        <v>0</v>
      </c>
      <c r="T169" s="243">
        <v>0</v>
      </c>
      <c r="U169" s="243">
        <v>0</v>
      </c>
      <c r="V169" s="245">
        <v>0</v>
      </c>
      <c r="W169" s="246">
        <v>0</v>
      </c>
    </row>
    <row r="170" spans="1:70" ht="38.25" thickBot="1" x14ac:dyDescent="0.35">
      <c r="A170" s="68">
        <v>42</v>
      </c>
      <c r="B170" s="247" t="s">
        <v>21</v>
      </c>
      <c r="C170" s="71">
        <v>192350</v>
      </c>
      <c r="D170" s="71">
        <v>0</v>
      </c>
      <c r="E170" s="71">
        <v>0</v>
      </c>
      <c r="F170" s="71">
        <f>F171</f>
        <v>22350</v>
      </c>
      <c r="G170" s="71">
        <v>0</v>
      </c>
      <c r="H170" s="71">
        <v>0</v>
      </c>
      <c r="I170" s="227">
        <f>I171+I188</f>
        <v>159500</v>
      </c>
      <c r="J170" s="227">
        <f>J171+J188</f>
        <v>6000</v>
      </c>
      <c r="K170" s="71">
        <v>0</v>
      </c>
      <c r="L170" s="71">
        <v>0</v>
      </c>
      <c r="M170" s="71">
        <v>3000</v>
      </c>
      <c r="N170" s="71">
        <v>0</v>
      </c>
      <c r="O170" s="71">
        <v>0</v>
      </c>
      <c r="P170" s="71">
        <v>0</v>
      </c>
      <c r="Q170" s="71">
        <v>0</v>
      </c>
      <c r="R170" s="71">
        <f>R171</f>
        <v>1500</v>
      </c>
      <c r="S170" s="71">
        <v>0</v>
      </c>
      <c r="T170" s="71">
        <v>0</v>
      </c>
      <c r="U170" s="71">
        <v>0</v>
      </c>
      <c r="V170" s="204">
        <f>V171+V188</f>
        <v>211850</v>
      </c>
      <c r="W170" s="205">
        <f>V170</f>
        <v>211850</v>
      </c>
    </row>
    <row r="171" spans="1:70" s="74" customFormat="1" ht="19.5" thickBot="1" x14ac:dyDescent="0.35">
      <c r="A171" s="68">
        <v>422</v>
      </c>
      <c r="B171" s="249" t="s">
        <v>22</v>
      </c>
      <c r="C171" s="71">
        <v>176350</v>
      </c>
      <c r="D171" s="71">
        <v>0</v>
      </c>
      <c r="E171" s="71">
        <v>0</v>
      </c>
      <c r="F171" s="71">
        <f>F184</f>
        <v>22350</v>
      </c>
      <c r="G171" s="71">
        <v>0</v>
      </c>
      <c r="H171" s="71">
        <v>0</v>
      </c>
      <c r="I171" s="227">
        <f>I172+I176+I180+I184</f>
        <v>142500</v>
      </c>
      <c r="J171" s="227">
        <f>J176+J180+J184+J186</f>
        <v>10000</v>
      </c>
      <c r="K171" s="71">
        <v>0</v>
      </c>
      <c r="L171" s="71">
        <v>0</v>
      </c>
      <c r="M171" s="71">
        <v>0</v>
      </c>
      <c r="N171" s="71">
        <v>0</v>
      </c>
      <c r="O171" s="71">
        <v>0</v>
      </c>
      <c r="P171" s="71">
        <v>0</v>
      </c>
      <c r="Q171" s="71">
        <v>0</v>
      </c>
      <c r="R171" s="71">
        <f>R184</f>
        <v>1500</v>
      </c>
      <c r="S171" s="71">
        <v>0</v>
      </c>
      <c r="T171" s="71">
        <v>0</v>
      </c>
      <c r="U171" s="71">
        <v>0</v>
      </c>
      <c r="V171" s="204">
        <f>V172+V176+V180+V184+V186</f>
        <v>194850</v>
      </c>
      <c r="W171" s="205">
        <f>V171</f>
        <v>194850</v>
      </c>
      <c r="X171" s="73"/>
      <c r="Y171" s="73"/>
      <c r="Z171" s="73"/>
      <c r="AA171" s="73"/>
      <c r="AB171" s="73"/>
      <c r="AC171" s="73"/>
      <c r="AD171" s="73"/>
      <c r="AE171" s="73"/>
      <c r="AF171" s="73"/>
      <c r="AG171" s="73"/>
      <c r="AH171" s="73"/>
      <c r="AI171" s="73"/>
      <c r="AJ171" s="73"/>
      <c r="AK171" s="73"/>
      <c r="AL171" s="73"/>
      <c r="AM171" s="73"/>
      <c r="AN171" s="73"/>
      <c r="AO171" s="73"/>
      <c r="AP171" s="73"/>
      <c r="AQ171" s="73"/>
      <c r="AR171" s="73"/>
      <c r="AS171" s="73"/>
      <c r="AT171" s="73"/>
      <c r="AU171" s="73"/>
      <c r="AV171" s="73"/>
      <c r="AW171" s="73"/>
      <c r="AX171" s="73"/>
      <c r="AY171" s="73"/>
      <c r="AZ171" s="73"/>
      <c r="BA171" s="73"/>
      <c r="BB171" s="73"/>
      <c r="BC171" s="73"/>
      <c r="BD171" s="73"/>
      <c r="BE171" s="73"/>
      <c r="BF171" s="73"/>
      <c r="BG171" s="73"/>
      <c r="BH171" s="73"/>
      <c r="BI171" s="73"/>
      <c r="BJ171" s="73"/>
      <c r="BK171" s="73"/>
      <c r="BL171" s="73"/>
      <c r="BM171" s="73"/>
      <c r="BN171" s="73"/>
      <c r="BO171" s="73"/>
      <c r="BP171" s="73"/>
      <c r="BQ171" s="73"/>
      <c r="BR171" s="73"/>
    </row>
    <row r="172" spans="1:70" s="95" customFormat="1" x14ac:dyDescent="0.3">
      <c r="A172" s="216">
        <v>4221</v>
      </c>
      <c r="B172" s="248" t="s">
        <v>48</v>
      </c>
      <c r="C172" s="226">
        <v>35000</v>
      </c>
      <c r="D172" s="226">
        <v>0</v>
      </c>
      <c r="E172" s="226">
        <v>0</v>
      </c>
      <c r="F172" s="226">
        <v>0</v>
      </c>
      <c r="G172" s="226">
        <v>0</v>
      </c>
      <c r="H172" s="226">
        <v>0</v>
      </c>
      <c r="I172" s="220">
        <f>I173+I174+I175</f>
        <v>35000</v>
      </c>
      <c r="J172" s="220">
        <v>0</v>
      </c>
      <c r="K172" s="226">
        <v>0</v>
      </c>
      <c r="L172" s="226">
        <v>0</v>
      </c>
      <c r="M172" s="226">
        <v>0</v>
      </c>
      <c r="N172" s="226">
        <v>0</v>
      </c>
      <c r="O172" s="226">
        <v>0</v>
      </c>
      <c r="P172" s="226">
        <v>0</v>
      </c>
      <c r="Q172" s="226">
        <v>0</v>
      </c>
      <c r="R172" s="226">
        <v>0</v>
      </c>
      <c r="S172" s="226">
        <v>0</v>
      </c>
      <c r="T172" s="226">
        <v>0</v>
      </c>
      <c r="U172" s="226">
        <v>0</v>
      </c>
      <c r="V172" s="221">
        <v>35000</v>
      </c>
      <c r="W172" s="222">
        <v>35000</v>
      </c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</row>
    <row r="173" spans="1:70" x14ac:dyDescent="0.3">
      <c r="A173" s="114">
        <v>42211</v>
      </c>
      <c r="B173" s="123" t="s">
        <v>126</v>
      </c>
      <c r="C173" s="116">
        <v>15000</v>
      </c>
      <c r="D173" s="116">
        <v>0</v>
      </c>
      <c r="E173" s="116">
        <v>0</v>
      </c>
      <c r="F173" s="116">
        <v>0</v>
      </c>
      <c r="G173" s="116">
        <v>0</v>
      </c>
      <c r="H173" s="116">
        <v>0</v>
      </c>
      <c r="I173" s="99">
        <v>15000</v>
      </c>
      <c r="J173" s="99">
        <v>0</v>
      </c>
      <c r="K173" s="116">
        <v>0</v>
      </c>
      <c r="L173" s="116">
        <v>0</v>
      </c>
      <c r="M173" s="116">
        <v>0</v>
      </c>
      <c r="N173" s="116">
        <v>0</v>
      </c>
      <c r="O173" s="116">
        <v>0</v>
      </c>
      <c r="P173" s="116">
        <v>0</v>
      </c>
      <c r="Q173" s="116">
        <v>0</v>
      </c>
      <c r="R173" s="116">
        <v>0</v>
      </c>
      <c r="S173" s="116">
        <v>0</v>
      </c>
      <c r="T173" s="116">
        <v>0</v>
      </c>
      <c r="U173" s="116">
        <v>0</v>
      </c>
      <c r="V173" s="100">
        <v>15000</v>
      </c>
      <c r="W173" s="101">
        <v>15000</v>
      </c>
    </row>
    <row r="174" spans="1:70" x14ac:dyDescent="0.3">
      <c r="A174" s="114">
        <v>42212</v>
      </c>
      <c r="B174" s="123" t="s">
        <v>144</v>
      </c>
      <c r="C174" s="116">
        <v>10000</v>
      </c>
      <c r="D174" s="116">
        <v>0</v>
      </c>
      <c r="E174" s="116">
        <v>0</v>
      </c>
      <c r="F174" s="116">
        <v>0</v>
      </c>
      <c r="G174" s="116">
        <v>0</v>
      </c>
      <c r="H174" s="116">
        <v>0</v>
      </c>
      <c r="I174" s="99">
        <v>10000</v>
      </c>
      <c r="J174" s="99">
        <v>0</v>
      </c>
      <c r="K174" s="116">
        <v>0</v>
      </c>
      <c r="L174" s="116">
        <v>0</v>
      </c>
      <c r="M174" s="116">
        <v>0</v>
      </c>
      <c r="N174" s="116">
        <v>0</v>
      </c>
      <c r="O174" s="116">
        <v>0</v>
      </c>
      <c r="P174" s="116">
        <v>0</v>
      </c>
      <c r="Q174" s="116">
        <v>0</v>
      </c>
      <c r="R174" s="116">
        <v>0</v>
      </c>
      <c r="S174" s="116">
        <v>0</v>
      </c>
      <c r="T174" s="116">
        <v>0</v>
      </c>
      <c r="U174" s="116">
        <v>0</v>
      </c>
      <c r="V174" s="100">
        <v>10000</v>
      </c>
      <c r="W174" s="101">
        <v>10000</v>
      </c>
    </row>
    <row r="175" spans="1:70" x14ac:dyDescent="0.3">
      <c r="A175" s="114">
        <v>42219</v>
      </c>
      <c r="B175" s="123" t="s">
        <v>127</v>
      </c>
      <c r="C175" s="116">
        <v>10000</v>
      </c>
      <c r="D175" s="116">
        <v>0</v>
      </c>
      <c r="E175" s="116">
        <v>0</v>
      </c>
      <c r="F175" s="116">
        <v>0</v>
      </c>
      <c r="G175" s="116">
        <v>0</v>
      </c>
      <c r="H175" s="116">
        <v>0</v>
      </c>
      <c r="I175" s="99">
        <v>10000</v>
      </c>
      <c r="J175" s="99">
        <v>0</v>
      </c>
      <c r="K175" s="116">
        <v>0</v>
      </c>
      <c r="L175" s="116">
        <v>0</v>
      </c>
      <c r="M175" s="116">
        <v>0</v>
      </c>
      <c r="N175" s="116">
        <v>0</v>
      </c>
      <c r="O175" s="116">
        <v>0</v>
      </c>
      <c r="P175" s="116">
        <v>0</v>
      </c>
      <c r="Q175" s="116">
        <v>0</v>
      </c>
      <c r="R175" s="116">
        <v>0</v>
      </c>
      <c r="S175" s="116">
        <v>0</v>
      </c>
      <c r="T175" s="116">
        <v>0</v>
      </c>
      <c r="U175" s="116">
        <v>0</v>
      </c>
      <c r="V175" s="100">
        <v>10000</v>
      </c>
      <c r="W175" s="101">
        <v>10000</v>
      </c>
    </row>
    <row r="176" spans="1:70" s="95" customFormat="1" x14ac:dyDescent="0.3">
      <c r="A176" s="88">
        <v>4222</v>
      </c>
      <c r="B176" s="122" t="s">
        <v>49</v>
      </c>
      <c r="C176" s="102">
        <v>12000</v>
      </c>
      <c r="D176" s="102">
        <v>0</v>
      </c>
      <c r="E176" s="102">
        <v>0</v>
      </c>
      <c r="F176" s="102">
        <v>0</v>
      </c>
      <c r="G176" s="102">
        <v>0</v>
      </c>
      <c r="H176" s="102">
        <v>0</v>
      </c>
      <c r="I176" s="92">
        <f>I177+I178+I179</f>
        <v>18000</v>
      </c>
      <c r="J176" s="92">
        <f>J177+J178+J179</f>
        <v>-6000</v>
      </c>
      <c r="K176" s="102">
        <v>0</v>
      </c>
      <c r="L176" s="102">
        <v>0</v>
      </c>
      <c r="M176" s="102">
        <v>0</v>
      </c>
      <c r="N176" s="102">
        <v>0</v>
      </c>
      <c r="O176" s="102">
        <v>0</v>
      </c>
      <c r="P176" s="102">
        <v>0</v>
      </c>
      <c r="Q176" s="102">
        <v>0</v>
      </c>
      <c r="R176" s="102">
        <v>0</v>
      </c>
      <c r="S176" s="102">
        <v>0</v>
      </c>
      <c r="T176" s="102">
        <v>0</v>
      </c>
      <c r="U176" s="102">
        <v>0</v>
      </c>
      <c r="V176" s="93">
        <v>18000</v>
      </c>
      <c r="W176" s="94">
        <v>18000</v>
      </c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</row>
    <row r="177" spans="1:70" s="6" customFormat="1" x14ac:dyDescent="0.3">
      <c r="A177" s="103">
        <v>42221</v>
      </c>
      <c r="B177" s="124" t="s">
        <v>151</v>
      </c>
      <c r="C177" s="105">
        <v>0</v>
      </c>
      <c r="D177" s="105">
        <v>0</v>
      </c>
      <c r="E177" s="105">
        <v>0</v>
      </c>
      <c r="F177" s="105">
        <v>0</v>
      </c>
      <c r="G177" s="105">
        <v>0</v>
      </c>
      <c r="H177" s="105">
        <v>0</v>
      </c>
      <c r="I177" s="112">
        <v>8000</v>
      </c>
      <c r="J177" s="112">
        <v>-8000</v>
      </c>
      <c r="K177" s="105">
        <v>0</v>
      </c>
      <c r="L177" s="105">
        <v>0</v>
      </c>
      <c r="M177" s="105">
        <v>0</v>
      </c>
      <c r="N177" s="105">
        <v>0</v>
      </c>
      <c r="O177" s="105">
        <v>0</v>
      </c>
      <c r="P177" s="105">
        <v>0</v>
      </c>
      <c r="Q177" s="105">
        <v>0</v>
      </c>
      <c r="R177" s="105">
        <v>0</v>
      </c>
      <c r="S177" s="105">
        <v>0</v>
      </c>
      <c r="T177" s="105">
        <v>0</v>
      </c>
      <c r="U177" s="105">
        <v>0</v>
      </c>
      <c r="V177" s="100">
        <v>8000</v>
      </c>
      <c r="W177" s="101">
        <v>8000</v>
      </c>
    </row>
    <row r="178" spans="1:70" s="6" customFormat="1" x14ac:dyDescent="0.3">
      <c r="A178" s="103">
        <v>42222</v>
      </c>
      <c r="B178" s="124" t="s">
        <v>148</v>
      </c>
      <c r="C178" s="105">
        <v>0</v>
      </c>
      <c r="D178" s="105">
        <v>0</v>
      </c>
      <c r="E178" s="105">
        <v>0</v>
      </c>
      <c r="F178" s="105">
        <v>0</v>
      </c>
      <c r="G178" s="105">
        <v>0</v>
      </c>
      <c r="H178" s="105">
        <v>0</v>
      </c>
      <c r="I178" s="99">
        <v>5000</v>
      </c>
      <c r="J178" s="99">
        <v>-5000</v>
      </c>
      <c r="K178" s="105">
        <v>0</v>
      </c>
      <c r="L178" s="105">
        <v>0</v>
      </c>
      <c r="M178" s="105">
        <v>0</v>
      </c>
      <c r="N178" s="105">
        <v>0</v>
      </c>
      <c r="O178" s="105">
        <v>0</v>
      </c>
      <c r="P178" s="105">
        <v>0</v>
      </c>
      <c r="Q178" s="105">
        <v>0</v>
      </c>
      <c r="R178" s="105">
        <v>0</v>
      </c>
      <c r="S178" s="105">
        <v>0</v>
      </c>
      <c r="T178" s="105">
        <v>0</v>
      </c>
      <c r="U178" s="105">
        <v>0</v>
      </c>
      <c r="V178" s="100">
        <v>5000</v>
      </c>
      <c r="W178" s="101">
        <v>5000</v>
      </c>
    </row>
    <row r="179" spans="1:70" s="6" customFormat="1" x14ac:dyDescent="0.3">
      <c r="A179" s="103">
        <v>42229</v>
      </c>
      <c r="B179" s="124" t="s">
        <v>152</v>
      </c>
      <c r="C179" s="105">
        <v>12000</v>
      </c>
      <c r="D179" s="105">
        <v>0</v>
      </c>
      <c r="E179" s="105">
        <v>0</v>
      </c>
      <c r="F179" s="105">
        <v>0</v>
      </c>
      <c r="G179" s="105">
        <v>0</v>
      </c>
      <c r="H179" s="105">
        <v>0</v>
      </c>
      <c r="I179" s="112">
        <v>5000</v>
      </c>
      <c r="J179" s="112">
        <v>7000</v>
      </c>
      <c r="K179" s="105">
        <v>0</v>
      </c>
      <c r="L179" s="105">
        <v>0</v>
      </c>
      <c r="M179" s="105">
        <v>0</v>
      </c>
      <c r="N179" s="105">
        <v>0</v>
      </c>
      <c r="O179" s="105">
        <v>0</v>
      </c>
      <c r="P179" s="105">
        <v>0</v>
      </c>
      <c r="Q179" s="105">
        <v>0</v>
      </c>
      <c r="R179" s="105">
        <v>0</v>
      </c>
      <c r="S179" s="105">
        <v>0</v>
      </c>
      <c r="T179" s="105">
        <v>0</v>
      </c>
      <c r="U179" s="105">
        <v>0</v>
      </c>
      <c r="V179" s="100">
        <v>5000</v>
      </c>
      <c r="W179" s="101">
        <v>5000</v>
      </c>
    </row>
    <row r="180" spans="1:70" s="95" customFormat="1" x14ac:dyDescent="0.3">
      <c r="A180" s="88">
        <v>4223</v>
      </c>
      <c r="B180" s="122" t="s">
        <v>56</v>
      </c>
      <c r="C180" s="102">
        <v>9000</v>
      </c>
      <c r="D180" s="102">
        <v>0</v>
      </c>
      <c r="E180" s="102">
        <v>0</v>
      </c>
      <c r="F180" s="102">
        <v>0</v>
      </c>
      <c r="G180" s="102">
        <v>0</v>
      </c>
      <c r="H180" s="102">
        <v>0</v>
      </c>
      <c r="I180" s="92">
        <f>I181+I182+I183</f>
        <v>18000</v>
      </c>
      <c r="J180" s="92">
        <f>J182+J183</f>
        <v>-9000</v>
      </c>
      <c r="K180" s="102">
        <v>0</v>
      </c>
      <c r="L180" s="102">
        <v>0</v>
      </c>
      <c r="M180" s="102">
        <v>0</v>
      </c>
      <c r="N180" s="102">
        <v>0</v>
      </c>
      <c r="O180" s="102">
        <v>0</v>
      </c>
      <c r="P180" s="102">
        <v>0</v>
      </c>
      <c r="Q180" s="102">
        <v>0</v>
      </c>
      <c r="R180" s="102">
        <v>0</v>
      </c>
      <c r="S180" s="102">
        <v>0</v>
      </c>
      <c r="T180" s="102">
        <v>0</v>
      </c>
      <c r="U180" s="102">
        <v>0</v>
      </c>
      <c r="V180" s="93">
        <v>18000</v>
      </c>
      <c r="W180" s="94">
        <v>18000</v>
      </c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</row>
    <row r="181" spans="1:70" s="6" customFormat="1" x14ac:dyDescent="0.3">
      <c r="A181" s="103">
        <v>42231</v>
      </c>
      <c r="B181" s="124" t="s">
        <v>145</v>
      </c>
      <c r="C181" s="105">
        <v>8000</v>
      </c>
      <c r="D181" s="105">
        <v>0</v>
      </c>
      <c r="E181" s="105">
        <v>0</v>
      </c>
      <c r="F181" s="105">
        <v>0</v>
      </c>
      <c r="G181" s="105">
        <v>0</v>
      </c>
      <c r="H181" s="105">
        <v>0</v>
      </c>
      <c r="I181" s="99">
        <v>8000</v>
      </c>
      <c r="J181" s="99">
        <v>0</v>
      </c>
      <c r="K181" s="105">
        <v>0</v>
      </c>
      <c r="L181" s="105">
        <v>0</v>
      </c>
      <c r="M181" s="105">
        <v>0</v>
      </c>
      <c r="N181" s="105">
        <v>0</v>
      </c>
      <c r="O181" s="105">
        <v>0</v>
      </c>
      <c r="P181" s="105">
        <v>0</v>
      </c>
      <c r="Q181" s="105">
        <v>0</v>
      </c>
      <c r="R181" s="105">
        <v>0</v>
      </c>
      <c r="S181" s="105">
        <v>0</v>
      </c>
      <c r="T181" s="105">
        <v>0</v>
      </c>
      <c r="U181" s="105">
        <v>0</v>
      </c>
      <c r="V181" s="100">
        <v>8000</v>
      </c>
      <c r="W181" s="101">
        <v>8000</v>
      </c>
    </row>
    <row r="182" spans="1:70" s="6" customFormat="1" x14ac:dyDescent="0.3">
      <c r="A182" s="103">
        <v>42232</v>
      </c>
      <c r="B182" s="124" t="s">
        <v>153</v>
      </c>
      <c r="C182" s="105">
        <v>1000</v>
      </c>
      <c r="D182" s="105">
        <v>0</v>
      </c>
      <c r="E182" s="105">
        <v>0</v>
      </c>
      <c r="F182" s="105">
        <v>0</v>
      </c>
      <c r="G182" s="105">
        <v>0</v>
      </c>
      <c r="H182" s="105">
        <v>0</v>
      </c>
      <c r="I182" s="99">
        <v>5000</v>
      </c>
      <c r="J182" s="99">
        <v>-4000</v>
      </c>
      <c r="K182" s="105">
        <v>0</v>
      </c>
      <c r="L182" s="105">
        <v>0</v>
      </c>
      <c r="M182" s="105">
        <v>0</v>
      </c>
      <c r="N182" s="105">
        <v>0</v>
      </c>
      <c r="O182" s="105">
        <v>0</v>
      </c>
      <c r="P182" s="105">
        <v>0</v>
      </c>
      <c r="Q182" s="105">
        <v>0</v>
      </c>
      <c r="R182" s="105">
        <v>0</v>
      </c>
      <c r="S182" s="105">
        <v>0</v>
      </c>
      <c r="T182" s="105">
        <v>0</v>
      </c>
      <c r="U182" s="105">
        <v>0</v>
      </c>
      <c r="V182" s="100">
        <v>5000</v>
      </c>
      <c r="W182" s="101">
        <v>5000</v>
      </c>
    </row>
    <row r="183" spans="1:70" x14ac:dyDescent="0.3">
      <c r="A183" s="114">
        <v>42239</v>
      </c>
      <c r="B183" s="123" t="s">
        <v>128</v>
      </c>
      <c r="C183" s="116">
        <v>0</v>
      </c>
      <c r="D183" s="116">
        <v>0</v>
      </c>
      <c r="E183" s="116">
        <v>0</v>
      </c>
      <c r="F183" s="116">
        <v>0</v>
      </c>
      <c r="G183" s="116">
        <v>0</v>
      </c>
      <c r="H183" s="116">
        <v>0</v>
      </c>
      <c r="I183" s="99">
        <v>5000</v>
      </c>
      <c r="J183" s="99">
        <v>-5000</v>
      </c>
      <c r="K183" s="116">
        <v>0</v>
      </c>
      <c r="L183" s="116">
        <v>0</v>
      </c>
      <c r="M183" s="116">
        <v>0</v>
      </c>
      <c r="N183" s="116">
        <v>0</v>
      </c>
      <c r="O183" s="116">
        <v>0</v>
      </c>
      <c r="P183" s="116">
        <v>0</v>
      </c>
      <c r="Q183" s="116">
        <v>0</v>
      </c>
      <c r="R183" s="116">
        <v>0</v>
      </c>
      <c r="S183" s="116">
        <v>0</v>
      </c>
      <c r="T183" s="116">
        <v>0</v>
      </c>
      <c r="U183" s="116">
        <v>0</v>
      </c>
      <c r="V183" s="100">
        <v>5000</v>
      </c>
      <c r="W183" s="101">
        <v>5000</v>
      </c>
    </row>
    <row r="184" spans="1:70" s="95" customFormat="1" x14ac:dyDescent="0.3">
      <c r="A184" s="88">
        <v>4226</v>
      </c>
      <c r="B184" s="122" t="s">
        <v>50</v>
      </c>
      <c r="C184" s="102">
        <v>115350</v>
      </c>
      <c r="D184" s="102">
        <v>0</v>
      </c>
      <c r="E184" s="102">
        <v>0</v>
      </c>
      <c r="F184" s="102">
        <f>F185</f>
        <v>22350</v>
      </c>
      <c r="G184" s="102">
        <v>0</v>
      </c>
      <c r="H184" s="102">
        <v>0</v>
      </c>
      <c r="I184" s="92">
        <f>I185</f>
        <v>71500</v>
      </c>
      <c r="J184" s="92">
        <f>J185</f>
        <v>20000</v>
      </c>
      <c r="K184" s="102">
        <v>0</v>
      </c>
      <c r="L184" s="102">
        <v>0</v>
      </c>
      <c r="M184" s="102">
        <v>0</v>
      </c>
      <c r="N184" s="102">
        <v>0</v>
      </c>
      <c r="O184" s="102">
        <v>0</v>
      </c>
      <c r="P184" s="102">
        <v>0</v>
      </c>
      <c r="Q184" s="102">
        <v>0</v>
      </c>
      <c r="R184" s="102">
        <f>R185</f>
        <v>1500</v>
      </c>
      <c r="S184" s="102">
        <v>0</v>
      </c>
      <c r="T184" s="102">
        <v>0</v>
      </c>
      <c r="U184" s="102">
        <v>0</v>
      </c>
      <c r="V184" s="93">
        <v>123850</v>
      </c>
      <c r="W184" s="94">
        <v>123850</v>
      </c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</row>
    <row r="185" spans="1:70" x14ac:dyDescent="0.3">
      <c r="A185" s="114">
        <v>42262</v>
      </c>
      <c r="B185" s="123" t="s">
        <v>129</v>
      </c>
      <c r="C185" s="116">
        <v>115350</v>
      </c>
      <c r="D185" s="116">
        <v>0</v>
      </c>
      <c r="E185" s="116">
        <v>0</v>
      </c>
      <c r="F185" s="116">
        <v>22350</v>
      </c>
      <c r="G185" s="116">
        <v>0</v>
      </c>
      <c r="H185" s="116">
        <v>0</v>
      </c>
      <c r="I185" s="99">
        <v>71500</v>
      </c>
      <c r="J185" s="99">
        <v>20000</v>
      </c>
      <c r="K185" s="116">
        <v>0</v>
      </c>
      <c r="L185" s="116">
        <v>0</v>
      </c>
      <c r="M185" s="116">
        <v>0</v>
      </c>
      <c r="N185" s="116">
        <v>0</v>
      </c>
      <c r="O185" s="116">
        <v>0</v>
      </c>
      <c r="P185" s="116">
        <v>0</v>
      </c>
      <c r="Q185" s="116">
        <v>0</v>
      </c>
      <c r="R185" s="116">
        <v>1500</v>
      </c>
      <c r="S185" s="116">
        <v>0</v>
      </c>
      <c r="T185" s="116">
        <v>0</v>
      </c>
      <c r="U185" s="116">
        <v>0</v>
      </c>
      <c r="V185" s="100">
        <v>123850</v>
      </c>
      <c r="W185" s="101">
        <v>123850</v>
      </c>
    </row>
    <row r="186" spans="1:70" s="95" customFormat="1" x14ac:dyDescent="0.3">
      <c r="A186" s="88">
        <v>4227</v>
      </c>
      <c r="B186" s="122" t="s">
        <v>51</v>
      </c>
      <c r="C186" s="102">
        <v>5000</v>
      </c>
      <c r="D186" s="102">
        <v>0</v>
      </c>
      <c r="E186" s="102">
        <v>0</v>
      </c>
      <c r="F186" s="102">
        <v>0</v>
      </c>
      <c r="G186" s="102">
        <v>0</v>
      </c>
      <c r="H186" s="102">
        <v>0</v>
      </c>
      <c r="I186" s="92">
        <v>0</v>
      </c>
      <c r="J186" s="92">
        <f>J187</f>
        <v>5000</v>
      </c>
      <c r="K186" s="102">
        <v>0</v>
      </c>
      <c r="L186" s="102">
        <v>0</v>
      </c>
      <c r="M186" s="102">
        <v>0</v>
      </c>
      <c r="N186" s="102">
        <v>0</v>
      </c>
      <c r="O186" s="102">
        <v>0</v>
      </c>
      <c r="P186" s="102">
        <v>0</v>
      </c>
      <c r="Q186" s="102">
        <v>0</v>
      </c>
      <c r="R186" s="102">
        <v>0</v>
      </c>
      <c r="S186" s="102">
        <v>0</v>
      </c>
      <c r="T186" s="102">
        <v>0</v>
      </c>
      <c r="U186" s="102">
        <v>0</v>
      </c>
      <c r="V186" s="93">
        <v>0</v>
      </c>
      <c r="W186" s="94">
        <v>0</v>
      </c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</row>
    <row r="187" spans="1:70" s="95" customFormat="1" ht="19.5" thickBot="1" x14ac:dyDescent="0.35">
      <c r="A187" s="84">
        <v>42273</v>
      </c>
      <c r="B187" s="250" t="s">
        <v>192</v>
      </c>
      <c r="C187" s="87">
        <v>5000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232">
        <v>0</v>
      </c>
      <c r="J187" s="232">
        <v>5000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0">
        <v>0</v>
      </c>
      <c r="W187" s="206">
        <v>0</v>
      </c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</row>
    <row r="188" spans="1:70" s="74" customFormat="1" ht="19.5" thickBot="1" x14ac:dyDescent="0.35">
      <c r="A188" s="68">
        <v>424</v>
      </c>
      <c r="B188" s="249" t="s">
        <v>23</v>
      </c>
      <c r="C188" s="71">
        <v>16000</v>
      </c>
      <c r="D188" s="71">
        <v>0</v>
      </c>
      <c r="E188" s="71">
        <v>0</v>
      </c>
      <c r="F188" s="71">
        <v>0</v>
      </c>
      <c r="G188" s="71">
        <v>0</v>
      </c>
      <c r="H188" s="71">
        <v>0</v>
      </c>
      <c r="I188" s="227">
        <f>I189</f>
        <v>17000</v>
      </c>
      <c r="J188" s="227">
        <f>J189</f>
        <v>-4000</v>
      </c>
      <c r="K188" s="71">
        <v>0</v>
      </c>
      <c r="L188" s="71">
        <v>0</v>
      </c>
      <c r="M188" s="71">
        <f>M189</f>
        <v>3000</v>
      </c>
      <c r="N188" s="71">
        <v>0</v>
      </c>
      <c r="O188" s="71">
        <v>0</v>
      </c>
      <c r="P188" s="71">
        <v>0</v>
      </c>
      <c r="Q188" s="71">
        <v>0</v>
      </c>
      <c r="R188" s="71">
        <v>0</v>
      </c>
      <c r="S188" s="71">
        <v>0</v>
      </c>
      <c r="T188" s="71">
        <v>0</v>
      </c>
      <c r="U188" s="71">
        <v>0</v>
      </c>
      <c r="V188" s="204">
        <v>17000</v>
      </c>
      <c r="W188" s="205">
        <v>17000</v>
      </c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/>
      <c r="AI188" s="73"/>
      <c r="AJ188" s="73"/>
      <c r="AK188" s="73"/>
      <c r="AL188" s="73"/>
      <c r="AM188" s="73"/>
      <c r="AN188" s="73"/>
      <c r="AO188" s="73"/>
      <c r="AP188" s="73"/>
      <c r="AQ188" s="73"/>
      <c r="AR188" s="73"/>
      <c r="AS188" s="73"/>
      <c r="AT188" s="73"/>
      <c r="AU188" s="73"/>
      <c r="AV188" s="73"/>
      <c r="AW188" s="73"/>
      <c r="AX188" s="73"/>
      <c r="AY188" s="73"/>
      <c r="AZ188" s="73"/>
      <c r="BA188" s="73"/>
      <c r="BB188" s="73"/>
      <c r="BC188" s="73"/>
      <c r="BD188" s="73"/>
      <c r="BE188" s="73"/>
      <c r="BF188" s="73"/>
      <c r="BG188" s="73"/>
      <c r="BH188" s="73"/>
      <c r="BI188" s="73"/>
      <c r="BJ188" s="73"/>
      <c r="BK188" s="73"/>
      <c r="BL188" s="73"/>
      <c r="BM188" s="73"/>
      <c r="BN188" s="73"/>
      <c r="BO188" s="73"/>
      <c r="BP188" s="73"/>
      <c r="BQ188" s="73"/>
      <c r="BR188" s="73"/>
    </row>
    <row r="189" spans="1:70" s="113" customFormat="1" x14ac:dyDescent="0.3">
      <c r="A189" s="216">
        <v>4241</v>
      </c>
      <c r="B189" s="248" t="s">
        <v>52</v>
      </c>
      <c r="C189" s="251">
        <v>16000</v>
      </c>
      <c r="D189" s="251">
        <v>0</v>
      </c>
      <c r="E189" s="251">
        <v>0</v>
      </c>
      <c r="F189" s="251">
        <v>0</v>
      </c>
      <c r="G189" s="251">
        <v>0</v>
      </c>
      <c r="H189" s="251">
        <v>0</v>
      </c>
      <c r="I189" s="220">
        <f>I190</f>
        <v>17000</v>
      </c>
      <c r="J189" s="220">
        <f>J190</f>
        <v>-4000</v>
      </c>
      <c r="K189" s="251">
        <v>0</v>
      </c>
      <c r="L189" s="251">
        <v>0</v>
      </c>
      <c r="M189" s="251">
        <f>M190</f>
        <v>3000</v>
      </c>
      <c r="N189" s="251">
        <v>0</v>
      </c>
      <c r="O189" s="251">
        <v>0</v>
      </c>
      <c r="P189" s="251">
        <v>0</v>
      </c>
      <c r="Q189" s="251">
        <v>0</v>
      </c>
      <c r="R189" s="251">
        <v>0</v>
      </c>
      <c r="S189" s="251">
        <v>0</v>
      </c>
      <c r="T189" s="251">
        <v>0</v>
      </c>
      <c r="U189" s="251">
        <v>0</v>
      </c>
      <c r="V189" s="221">
        <v>17000</v>
      </c>
      <c r="W189" s="222">
        <v>17000</v>
      </c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  <c r="AO189" s="73"/>
      <c r="AP189" s="73"/>
      <c r="AQ189" s="73"/>
      <c r="AR189" s="73"/>
      <c r="AS189" s="73"/>
      <c r="AT189" s="73"/>
      <c r="AU189" s="73"/>
      <c r="AV189" s="73"/>
      <c r="AW189" s="73"/>
      <c r="AX189" s="73"/>
      <c r="AY189" s="73"/>
      <c r="AZ189" s="73"/>
      <c r="BA189" s="73"/>
      <c r="BB189" s="73"/>
      <c r="BC189" s="73"/>
      <c r="BD189" s="73"/>
      <c r="BE189" s="73"/>
      <c r="BF189" s="73"/>
      <c r="BG189" s="73"/>
      <c r="BH189" s="73"/>
      <c r="BI189" s="73"/>
      <c r="BJ189" s="73"/>
      <c r="BK189" s="73"/>
      <c r="BL189" s="73"/>
      <c r="BM189" s="73"/>
      <c r="BN189" s="73"/>
      <c r="BO189" s="73"/>
      <c r="BP189" s="73"/>
      <c r="BQ189" s="73"/>
      <c r="BR189" s="73"/>
    </row>
    <row r="190" spans="1:70" s="73" customFormat="1" x14ac:dyDescent="0.3">
      <c r="A190" s="103">
        <v>42411</v>
      </c>
      <c r="B190" s="124" t="s">
        <v>52</v>
      </c>
      <c r="C190" s="105">
        <v>16000</v>
      </c>
      <c r="D190" s="105">
        <v>0</v>
      </c>
      <c r="E190" s="105">
        <v>0</v>
      </c>
      <c r="F190" s="105">
        <v>0</v>
      </c>
      <c r="G190" s="105">
        <v>0</v>
      </c>
      <c r="H190" s="105">
        <v>0</v>
      </c>
      <c r="I190" s="99">
        <v>17000</v>
      </c>
      <c r="J190" s="99">
        <v>-4000</v>
      </c>
      <c r="K190" s="105">
        <v>0</v>
      </c>
      <c r="L190" s="105">
        <v>0</v>
      </c>
      <c r="M190" s="105">
        <v>3000</v>
      </c>
      <c r="N190" s="105">
        <v>0</v>
      </c>
      <c r="O190" s="105">
        <v>0</v>
      </c>
      <c r="P190" s="105">
        <v>0</v>
      </c>
      <c r="Q190" s="105">
        <v>0</v>
      </c>
      <c r="R190" s="105">
        <v>0</v>
      </c>
      <c r="S190" s="105">
        <v>0</v>
      </c>
      <c r="T190" s="105">
        <v>0</v>
      </c>
      <c r="U190" s="105">
        <v>0</v>
      </c>
      <c r="V190" s="125">
        <v>17000</v>
      </c>
      <c r="W190" s="126">
        <v>17000</v>
      </c>
    </row>
    <row r="191" spans="1:70" s="95" customFormat="1" x14ac:dyDescent="0.3">
      <c r="A191" s="88">
        <v>4242</v>
      </c>
      <c r="B191" s="122" t="s">
        <v>71</v>
      </c>
      <c r="C191" s="102">
        <v>0</v>
      </c>
      <c r="D191" s="102">
        <v>0</v>
      </c>
      <c r="E191" s="102">
        <v>0</v>
      </c>
      <c r="F191" s="102">
        <v>0</v>
      </c>
      <c r="G191" s="102">
        <v>0</v>
      </c>
      <c r="H191" s="102">
        <v>0</v>
      </c>
      <c r="I191" s="92">
        <v>0</v>
      </c>
      <c r="J191" s="92">
        <v>0</v>
      </c>
      <c r="K191" s="102">
        <v>0</v>
      </c>
      <c r="L191" s="102">
        <v>0</v>
      </c>
      <c r="M191" s="102">
        <v>0</v>
      </c>
      <c r="N191" s="102">
        <v>0</v>
      </c>
      <c r="O191" s="102">
        <v>0</v>
      </c>
      <c r="P191" s="102">
        <v>0</v>
      </c>
      <c r="Q191" s="102">
        <v>0</v>
      </c>
      <c r="R191" s="102">
        <v>0</v>
      </c>
      <c r="S191" s="102">
        <v>0</v>
      </c>
      <c r="T191" s="102">
        <v>0</v>
      </c>
      <c r="U191" s="102">
        <v>0</v>
      </c>
      <c r="V191" s="93">
        <v>0</v>
      </c>
      <c r="W191" s="94">
        <v>0</v>
      </c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</row>
    <row r="192" spans="1:70" ht="19.5" thickBot="1" x14ac:dyDescent="0.35">
      <c r="A192" s="81">
        <v>42421</v>
      </c>
      <c r="B192" s="252" t="s">
        <v>130</v>
      </c>
      <c r="C192" s="83">
        <v>0</v>
      </c>
      <c r="D192" s="83">
        <v>0</v>
      </c>
      <c r="E192" s="83">
        <v>0</v>
      </c>
      <c r="F192" s="83">
        <v>0</v>
      </c>
      <c r="G192" s="83">
        <v>0</v>
      </c>
      <c r="H192" s="83">
        <v>0</v>
      </c>
      <c r="I192" s="121">
        <v>0</v>
      </c>
      <c r="J192" s="121">
        <v>0</v>
      </c>
      <c r="K192" s="83">
        <v>0</v>
      </c>
      <c r="L192" s="83">
        <v>0</v>
      </c>
      <c r="M192" s="83">
        <v>0</v>
      </c>
      <c r="N192" s="83">
        <v>0</v>
      </c>
      <c r="O192" s="83">
        <v>0</v>
      </c>
      <c r="P192" s="83">
        <v>0</v>
      </c>
      <c r="Q192" s="83">
        <v>0</v>
      </c>
      <c r="R192" s="83">
        <v>0</v>
      </c>
      <c r="S192" s="83">
        <v>0</v>
      </c>
      <c r="T192" s="83">
        <v>0</v>
      </c>
      <c r="U192" s="83">
        <v>0</v>
      </c>
      <c r="V192" s="80">
        <v>0</v>
      </c>
      <c r="W192" s="206">
        <v>0</v>
      </c>
    </row>
    <row r="193" spans="1:70" s="74" customFormat="1" ht="19.5" thickBot="1" x14ac:dyDescent="0.35">
      <c r="A193" s="68">
        <v>426</v>
      </c>
      <c r="B193" s="249" t="s">
        <v>28</v>
      </c>
      <c r="C193" s="71">
        <v>0</v>
      </c>
      <c r="D193" s="71">
        <v>0</v>
      </c>
      <c r="E193" s="71">
        <v>0</v>
      </c>
      <c r="F193" s="71">
        <v>0</v>
      </c>
      <c r="G193" s="71">
        <v>0</v>
      </c>
      <c r="H193" s="71">
        <v>0</v>
      </c>
      <c r="I193" s="227">
        <v>0</v>
      </c>
      <c r="J193" s="227">
        <v>0</v>
      </c>
      <c r="K193" s="71">
        <v>0</v>
      </c>
      <c r="L193" s="71">
        <v>0</v>
      </c>
      <c r="M193" s="71">
        <v>0</v>
      </c>
      <c r="N193" s="71">
        <v>0</v>
      </c>
      <c r="O193" s="71">
        <v>0</v>
      </c>
      <c r="P193" s="71">
        <v>0</v>
      </c>
      <c r="Q193" s="71">
        <v>0</v>
      </c>
      <c r="R193" s="71">
        <v>0</v>
      </c>
      <c r="S193" s="71">
        <v>0</v>
      </c>
      <c r="T193" s="71">
        <v>0</v>
      </c>
      <c r="U193" s="71">
        <v>0</v>
      </c>
      <c r="V193" s="204">
        <v>0</v>
      </c>
      <c r="W193" s="205">
        <v>0</v>
      </c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  <c r="AO193" s="73"/>
      <c r="AP193" s="73"/>
      <c r="AQ193" s="73"/>
      <c r="AR193" s="73"/>
      <c r="AS193" s="73"/>
      <c r="AT193" s="73"/>
      <c r="AU193" s="73"/>
      <c r="AV193" s="73"/>
      <c r="AW193" s="73"/>
      <c r="AX193" s="73"/>
      <c r="AY193" s="73"/>
      <c r="AZ193" s="73"/>
      <c r="BA193" s="73"/>
      <c r="BB193" s="73"/>
      <c r="BC193" s="73"/>
      <c r="BD193" s="73"/>
      <c r="BE193" s="73"/>
      <c r="BF193" s="73"/>
      <c r="BG193" s="73"/>
      <c r="BH193" s="73"/>
      <c r="BI193" s="73"/>
      <c r="BJ193" s="73"/>
      <c r="BK193" s="73"/>
      <c r="BL193" s="73"/>
      <c r="BM193" s="73"/>
      <c r="BN193" s="73"/>
      <c r="BO193" s="73"/>
      <c r="BP193" s="73"/>
      <c r="BQ193" s="73"/>
      <c r="BR193" s="73"/>
    </row>
    <row r="194" spans="1:70" s="95" customFormat="1" x14ac:dyDescent="0.3">
      <c r="A194" s="216">
        <v>4262</v>
      </c>
      <c r="B194" s="248" t="s">
        <v>28</v>
      </c>
      <c r="C194" s="226">
        <v>0</v>
      </c>
      <c r="D194" s="226">
        <v>0</v>
      </c>
      <c r="E194" s="226">
        <v>0</v>
      </c>
      <c r="F194" s="226">
        <v>0</v>
      </c>
      <c r="G194" s="226">
        <v>0</v>
      </c>
      <c r="H194" s="226">
        <v>0</v>
      </c>
      <c r="I194" s="220">
        <v>0</v>
      </c>
      <c r="J194" s="220">
        <v>0</v>
      </c>
      <c r="K194" s="226">
        <v>0</v>
      </c>
      <c r="L194" s="226">
        <v>0</v>
      </c>
      <c r="M194" s="226">
        <v>0</v>
      </c>
      <c r="N194" s="226">
        <v>0</v>
      </c>
      <c r="O194" s="226">
        <v>0</v>
      </c>
      <c r="P194" s="226">
        <v>0</v>
      </c>
      <c r="Q194" s="226">
        <v>0</v>
      </c>
      <c r="R194" s="226">
        <v>0</v>
      </c>
      <c r="S194" s="226">
        <v>0</v>
      </c>
      <c r="T194" s="226">
        <v>0</v>
      </c>
      <c r="U194" s="226">
        <v>0</v>
      </c>
      <c r="V194" s="221">
        <v>0</v>
      </c>
      <c r="W194" s="222">
        <v>0</v>
      </c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</row>
    <row r="195" spans="1:70" ht="19.5" thickBot="1" x14ac:dyDescent="0.35">
      <c r="A195" s="81">
        <v>42621</v>
      </c>
      <c r="B195" s="252" t="s">
        <v>28</v>
      </c>
      <c r="C195" s="83">
        <v>0</v>
      </c>
      <c r="D195" s="83">
        <v>0</v>
      </c>
      <c r="E195" s="83">
        <v>0</v>
      </c>
      <c r="F195" s="83">
        <v>0</v>
      </c>
      <c r="G195" s="83">
        <v>0</v>
      </c>
      <c r="H195" s="83">
        <v>0</v>
      </c>
      <c r="I195" s="121">
        <v>0</v>
      </c>
      <c r="J195" s="121">
        <v>0</v>
      </c>
      <c r="K195" s="83">
        <v>0</v>
      </c>
      <c r="L195" s="83">
        <v>0</v>
      </c>
      <c r="M195" s="83">
        <v>0</v>
      </c>
      <c r="N195" s="83">
        <v>0</v>
      </c>
      <c r="O195" s="83">
        <v>0</v>
      </c>
      <c r="P195" s="83">
        <v>0</v>
      </c>
      <c r="Q195" s="83">
        <v>0</v>
      </c>
      <c r="R195" s="83">
        <v>0</v>
      </c>
      <c r="S195" s="83">
        <v>0</v>
      </c>
      <c r="T195" s="83">
        <v>0</v>
      </c>
      <c r="U195" s="83">
        <v>0</v>
      </c>
      <c r="V195" s="80">
        <v>0</v>
      </c>
      <c r="W195" s="206">
        <v>0</v>
      </c>
    </row>
    <row r="196" spans="1:70" ht="19.5" thickBot="1" x14ac:dyDescent="0.35">
      <c r="A196" s="253"/>
      <c r="B196" s="254" t="s">
        <v>25</v>
      </c>
      <c r="C196" s="71">
        <v>11055390</v>
      </c>
      <c r="D196" s="214">
        <f>D22</f>
        <v>695000</v>
      </c>
      <c r="E196" s="214">
        <f>E22</f>
        <v>-68000</v>
      </c>
      <c r="F196" s="71">
        <f>F22+F166</f>
        <v>294350</v>
      </c>
      <c r="G196" s="71">
        <f>G22</f>
        <v>108948</v>
      </c>
      <c r="H196" s="71">
        <f>H22</f>
        <v>10000</v>
      </c>
      <c r="I196" s="227">
        <f>I22+I166</f>
        <v>500000</v>
      </c>
      <c r="J196" s="227">
        <f>J166+J22</f>
        <v>171560</v>
      </c>
      <c r="K196" s="71">
        <v>0</v>
      </c>
      <c r="L196" s="71">
        <f>L22</f>
        <v>6169500</v>
      </c>
      <c r="M196" s="71">
        <f>M22+M166</f>
        <v>3155000</v>
      </c>
      <c r="N196" s="71">
        <v>0</v>
      </c>
      <c r="O196" s="71">
        <f>O22</f>
        <v>2629.8</v>
      </c>
      <c r="P196" s="71">
        <v>0</v>
      </c>
      <c r="Q196" s="71">
        <v>0</v>
      </c>
      <c r="R196" s="71">
        <f>R166</f>
        <v>1500</v>
      </c>
      <c r="S196" s="71">
        <v>0</v>
      </c>
      <c r="T196" s="71">
        <v>0</v>
      </c>
      <c r="U196" s="71">
        <f>U22</f>
        <v>14902.2</v>
      </c>
      <c r="V196" s="204">
        <f>V22+V166</f>
        <v>7698850</v>
      </c>
      <c r="W196" s="205">
        <f>W22+W166</f>
        <v>7698850</v>
      </c>
    </row>
    <row r="197" spans="1:70" s="6" customFormat="1" ht="14.25" customHeight="1" thickBot="1" x14ac:dyDescent="0.35">
      <c r="A197" s="127"/>
      <c r="B197" s="128"/>
      <c r="C197" s="54"/>
      <c r="D197" s="129"/>
      <c r="E197" s="129"/>
      <c r="F197" s="129"/>
      <c r="G197" s="129"/>
      <c r="H197" s="129"/>
      <c r="I197" s="129"/>
      <c r="J197" s="129"/>
      <c r="K197" s="129"/>
      <c r="L197" s="129"/>
      <c r="M197" s="129"/>
      <c r="N197" s="129"/>
      <c r="O197" s="129"/>
      <c r="P197" s="129"/>
      <c r="Q197" s="129"/>
      <c r="R197" s="129"/>
      <c r="S197" s="129"/>
      <c r="T197" s="129"/>
      <c r="U197" s="129"/>
      <c r="V197" s="129"/>
      <c r="W197" s="129"/>
    </row>
    <row r="198" spans="1:70" s="6" customFormat="1" ht="14.25" customHeight="1" x14ac:dyDescent="0.3">
      <c r="A198" s="257" t="s">
        <v>167</v>
      </c>
      <c r="B198" s="258"/>
      <c r="C198" s="258"/>
      <c r="D198" s="258"/>
      <c r="E198" s="258"/>
      <c r="F198" s="258"/>
      <c r="G198" s="258"/>
      <c r="H198" s="258"/>
      <c r="I198" s="263">
        <v>30000</v>
      </c>
      <c r="J198" s="268">
        <v>-30000</v>
      </c>
      <c r="K198" s="129"/>
      <c r="L198" s="129"/>
      <c r="M198" s="129"/>
      <c r="N198" s="129"/>
      <c r="O198" s="129"/>
      <c r="P198" s="129"/>
      <c r="Q198" s="129"/>
      <c r="R198" s="129"/>
      <c r="S198" s="129"/>
      <c r="T198" s="129"/>
      <c r="U198" s="129"/>
      <c r="V198" s="129"/>
      <c r="W198" s="129"/>
    </row>
    <row r="199" spans="1:70" s="6" customFormat="1" ht="14.25" customHeight="1" x14ac:dyDescent="0.3">
      <c r="A199" s="259"/>
      <c r="B199" s="260"/>
      <c r="C199" s="260"/>
      <c r="D199" s="260"/>
      <c r="E199" s="260"/>
      <c r="F199" s="260"/>
      <c r="G199" s="260"/>
      <c r="H199" s="260"/>
      <c r="I199" s="264"/>
      <c r="J199" s="269"/>
      <c r="K199" s="129"/>
      <c r="L199" s="129"/>
      <c r="M199" s="129"/>
      <c r="N199" s="129"/>
      <c r="O199" s="129"/>
      <c r="P199" s="129"/>
      <c r="Q199" s="129"/>
      <c r="R199" s="129"/>
      <c r="S199" s="129"/>
      <c r="T199" s="129"/>
      <c r="U199" s="129"/>
      <c r="V199" s="129"/>
      <c r="W199" s="129"/>
    </row>
    <row r="200" spans="1:70" s="6" customFormat="1" ht="14.25" customHeight="1" thickBot="1" x14ac:dyDescent="0.35">
      <c r="A200" s="261"/>
      <c r="B200" s="262"/>
      <c r="C200" s="262"/>
      <c r="D200" s="262"/>
      <c r="E200" s="262"/>
      <c r="F200" s="262"/>
      <c r="G200" s="262"/>
      <c r="H200" s="262"/>
      <c r="I200" s="265"/>
      <c r="J200" s="270"/>
      <c r="K200" s="129"/>
      <c r="L200" s="129"/>
      <c r="M200" s="129"/>
      <c r="N200" s="129"/>
      <c r="O200" s="129"/>
      <c r="P200" s="129"/>
      <c r="Q200" s="129"/>
      <c r="R200" s="129"/>
      <c r="S200" s="129"/>
      <c r="T200" s="129"/>
      <c r="U200" s="129"/>
      <c r="V200" s="129"/>
      <c r="W200" s="129"/>
    </row>
    <row r="201" spans="1:70" s="6" customFormat="1" ht="14.25" customHeight="1" x14ac:dyDescent="0.3">
      <c r="A201" s="271" t="s">
        <v>196</v>
      </c>
      <c r="B201" s="272"/>
      <c r="C201" s="272"/>
      <c r="D201" s="272"/>
      <c r="E201" s="272"/>
      <c r="F201" s="272"/>
      <c r="G201" s="272"/>
      <c r="H201" s="273"/>
      <c r="I201" s="280">
        <v>0</v>
      </c>
      <c r="J201" s="283">
        <v>-64280.67</v>
      </c>
      <c r="K201" s="129"/>
      <c r="L201" s="129"/>
      <c r="M201" s="129"/>
      <c r="N201" s="129"/>
      <c r="O201" s="129"/>
      <c r="P201" s="129"/>
      <c r="Q201" s="129"/>
      <c r="R201" s="129"/>
      <c r="S201" s="129"/>
      <c r="T201" s="129"/>
      <c r="U201" s="129"/>
      <c r="V201" s="129"/>
      <c r="W201" s="129"/>
    </row>
    <row r="202" spans="1:70" s="6" customFormat="1" ht="14.25" customHeight="1" x14ac:dyDescent="0.3">
      <c r="A202" s="274"/>
      <c r="B202" s="275"/>
      <c r="C202" s="275"/>
      <c r="D202" s="275"/>
      <c r="E202" s="275"/>
      <c r="F202" s="275"/>
      <c r="G202" s="275"/>
      <c r="H202" s="276"/>
      <c r="I202" s="281"/>
      <c r="J202" s="284"/>
      <c r="K202" s="129"/>
      <c r="L202" s="129"/>
      <c r="M202" s="129"/>
      <c r="N202" s="129"/>
      <c r="O202" s="129"/>
      <c r="P202" s="129"/>
      <c r="Q202" s="129"/>
      <c r="R202" s="129"/>
      <c r="S202" s="129"/>
      <c r="T202" s="129"/>
      <c r="U202" s="129"/>
      <c r="V202" s="129"/>
      <c r="W202" s="129"/>
    </row>
    <row r="203" spans="1:70" s="6" customFormat="1" ht="14.25" customHeight="1" thickBot="1" x14ac:dyDescent="0.35">
      <c r="A203" s="277"/>
      <c r="B203" s="278"/>
      <c r="C203" s="278"/>
      <c r="D203" s="278"/>
      <c r="E203" s="278"/>
      <c r="F203" s="278"/>
      <c r="G203" s="278"/>
      <c r="H203" s="279"/>
      <c r="I203" s="282"/>
      <c r="J203" s="285"/>
      <c r="K203" s="129"/>
      <c r="L203" s="129"/>
      <c r="M203" s="129"/>
      <c r="N203" s="129"/>
      <c r="O203" s="129"/>
      <c r="P203" s="129"/>
      <c r="Q203" s="129"/>
      <c r="R203" s="129"/>
      <c r="S203" s="129"/>
      <c r="T203" s="129"/>
      <c r="U203" s="129"/>
      <c r="V203" s="129"/>
      <c r="W203" s="129"/>
    </row>
    <row r="204" spans="1:70" s="6" customFormat="1" ht="14.25" customHeight="1" x14ac:dyDescent="0.3">
      <c r="A204" s="127"/>
      <c r="B204" s="128"/>
      <c r="C204" s="54"/>
      <c r="D204" s="129"/>
      <c r="E204" s="129"/>
      <c r="F204" s="129"/>
      <c r="G204" s="129"/>
      <c r="H204" s="129"/>
      <c r="I204" s="129"/>
      <c r="J204" s="129"/>
      <c r="K204" s="129"/>
      <c r="L204" s="129"/>
      <c r="M204" s="129"/>
      <c r="N204" s="129"/>
      <c r="O204" s="129"/>
      <c r="P204" s="129"/>
      <c r="Q204" s="129"/>
      <c r="R204" s="129"/>
      <c r="S204" s="129"/>
      <c r="T204" s="129"/>
      <c r="U204" s="129"/>
      <c r="V204" s="129"/>
      <c r="W204" s="129"/>
    </row>
    <row r="205" spans="1:70" s="6" customFormat="1" ht="14.25" customHeight="1" x14ac:dyDescent="0.4">
      <c r="A205" s="130"/>
      <c r="B205" s="131"/>
      <c r="C205" s="54"/>
      <c r="D205" s="129"/>
      <c r="E205" s="129"/>
      <c r="F205" s="129"/>
      <c r="G205" s="129"/>
      <c r="H205" s="129"/>
      <c r="I205" s="129"/>
      <c r="J205" s="129"/>
      <c r="K205" s="129"/>
      <c r="L205" s="129"/>
      <c r="M205" s="129"/>
      <c r="N205" s="129"/>
      <c r="O205" s="129"/>
      <c r="P205" s="129"/>
      <c r="Q205" s="129"/>
      <c r="R205" s="129"/>
      <c r="S205" s="129"/>
      <c r="T205" s="129"/>
      <c r="U205" s="129"/>
      <c r="V205" s="129"/>
      <c r="W205" s="129"/>
    </row>
    <row r="206" spans="1:70" ht="25.5" x14ac:dyDescent="0.35">
      <c r="A206" s="267" t="s">
        <v>187</v>
      </c>
      <c r="B206" s="267"/>
      <c r="C206" s="12"/>
      <c r="F206" s="11"/>
      <c r="G206" s="11"/>
      <c r="H206" s="132"/>
      <c r="I206" s="132"/>
      <c r="J206" s="132"/>
      <c r="K206" s="11"/>
      <c r="L206" s="66"/>
      <c r="M206" s="66"/>
      <c r="N206" s="66"/>
      <c r="O206" s="66"/>
      <c r="P206" s="66"/>
      <c r="Q206" s="66"/>
      <c r="R206" s="66"/>
    </row>
    <row r="207" spans="1:70" ht="26.25" x14ac:dyDescent="0.4">
      <c r="A207" s="133"/>
      <c r="B207" s="134"/>
      <c r="C207" s="12"/>
      <c r="D207" s="1" t="s">
        <v>10</v>
      </c>
      <c r="E207" s="1"/>
      <c r="F207" s="11"/>
      <c r="G207" s="11"/>
      <c r="H207" s="11"/>
      <c r="I207" s="11"/>
      <c r="J207" s="11"/>
      <c r="K207" s="11"/>
      <c r="L207" s="66"/>
      <c r="M207" s="66"/>
      <c r="N207" s="66"/>
      <c r="O207" s="66"/>
      <c r="P207" s="66"/>
      <c r="Q207" s="66"/>
      <c r="R207" s="66"/>
      <c r="S207" s="135"/>
      <c r="T207" s="135"/>
      <c r="U207" s="135"/>
      <c r="V207" s="135"/>
      <c r="W207" s="135"/>
    </row>
    <row r="208" spans="1:70" ht="25.5" x14ac:dyDescent="0.35">
      <c r="A208" s="267" t="s">
        <v>184</v>
      </c>
      <c r="B208" s="267"/>
      <c r="C208" s="12"/>
      <c r="F208" s="11"/>
      <c r="G208" s="11"/>
      <c r="H208" s="11"/>
      <c r="I208" s="11"/>
      <c r="J208" s="11"/>
      <c r="K208" s="11"/>
      <c r="L208" s="66"/>
      <c r="M208" s="66"/>
      <c r="N208" s="66"/>
      <c r="O208" s="66"/>
      <c r="P208" s="66"/>
      <c r="Q208" s="66"/>
      <c r="R208" s="66"/>
      <c r="S208" s="135"/>
      <c r="T208" s="135"/>
      <c r="U208" s="135"/>
      <c r="V208" s="135"/>
      <c r="W208" s="135"/>
    </row>
    <row r="209" spans="1:18" ht="25.5" customHeight="1" x14ac:dyDescent="0.3">
      <c r="A209" s="266" t="s">
        <v>185</v>
      </c>
      <c r="B209" s="266"/>
      <c r="C209" s="12" t="s">
        <v>224</v>
      </c>
      <c r="F209" s="11"/>
      <c r="G209" s="11"/>
      <c r="H209" s="255"/>
      <c r="I209" s="255"/>
      <c r="J209" s="136"/>
      <c r="K209" s="11"/>
    </row>
    <row r="210" spans="1:18" ht="25.5" customHeight="1" x14ac:dyDescent="0.3">
      <c r="A210" s="266"/>
      <c r="B210" s="266"/>
      <c r="F210" s="11"/>
      <c r="G210" s="11"/>
      <c r="H210" s="11"/>
      <c r="I210" s="11"/>
      <c r="J210" s="11"/>
      <c r="K210" s="11"/>
    </row>
    <row r="211" spans="1:18" ht="26.25" x14ac:dyDescent="0.4">
      <c r="A211" s="133"/>
      <c r="B211" s="134"/>
      <c r="D211" s="137"/>
      <c r="E211" s="137"/>
      <c r="F211" s="137"/>
      <c r="G211" s="137"/>
      <c r="H211" s="137"/>
      <c r="I211" s="137"/>
      <c r="J211" s="137"/>
      <c r="K211" s="137"/>
      <c r="L211" s="11"/>
      <c r="M211" s="11"/>
      <c r="N211" s="11"/>
      <c r="O211" s="11"/>
      <c r="P211" s="11"/>
      <c r="Q211" s="11"/>
      <c r="R211" s="11"/>
    </row>
    <row r="212" spans="1:18" ht="26.25" x14ac:dyDescent="0.4">
      <c r="A212" s="138"/>
      <c r="B212" s="139"/>
      <c r="F212" s="11"/>
      <c r="G212" s="11"/>
      <c r="H212" s="11"/>
      <c r="I212" s="11"/>
      <c r="J212" s="11"/>
      <c r="K212" s="11"/>
    </row>
    <row r="213" spans="1:18" x14ac:dyDescent="0.3">
      <c r="F213" s="11"/>
      <c r="G213" s="11"/>
      <c r="H213" s="11"/>
      <c r="I213" s="11"/>
      <c r="J213" s="11"/>
      <c r="K213" s="11"/>
    </row>
  </sheetData>
  <mergeCells count="19">
    <mergeCell ref="V1:W1"/>
    <mergeCell ref="A1:C1"/>
    <mergeCell ref="Q7:W7"/>
    <mergeCell ref="Q8:W8"/>
    <mergeCell ref="Q11:W11"/>
    <mergeCell ref="B3:I3"/>
    <mergeCell ref="Q9:W9"/>
    <mergeCell ref="A2:S2"/>
    <mergeCell ref="H209:I209"/>
    <mergeCell ref="Q12:W12"/>
    <mergeCell ref="A198:H200"/>
    <mergeCell ref="I198:I200"/>
    <mergeCell ref="A209:B210"/>
    <mergeCell ref="A208:B208"/>
    <mergeCell ref="A206:B206"/>
    <mergeCell ref="J198:J200"/>
    <mergeCell ref="A201:H203"/>
    <mergeCell ref="I201:I203"/>
    <mergeCell ref="J201:J203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3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2"/>
  <sheetViews>
    <sheetView zoomScale="75" zoomScaleNormal="75" workbookViewId="0">
      <selection activeCell="A31" sqref="A31"/>
    </sheetView>
  </sheetViews>
  <sheetFormatPr defaultRowHeight="12.75" x14ac:dyDescent="0.2"/>
  <cols>
    <col min="1" max="1" width="78.5703125" style="141" customWidth="1"/>
    <col min="2" max="2" width="25.28515625" style="141" customWidth="1"/>
    <col min="3" max="3" width="27.85546875" style="141" customWidth="1"/>
    <col min="4" max="4" width="29.28515625" style="141" customWidth="1"/>
    <col min="5" max="6" width="11" style="141" bestFit="1" customWidth="1"/>
    <col min="7" max="16384" width="9.140625" style="141"/>
  </cols>
  <sheetData>
    <row r="2" spans="1:6" ht="20.25" x14ac:dyDescent="0.3">
      <c r="A2" s="297" t="s">
        <v>189</v>
      </c>
      <c r="B2" s="297"/>
      <c r="C2" s="297"/>
      <c r="D2" s="297"/>
    </row>
    <row r="3" spans="1:6" ht="20.25" x14ac:dyDescent="0.3">
      <c r="A3" s="297" t="s">
        <v>183</v>
      </c>
      <c r="B3" s="297"/>
      <c r="C3" s="297"/>
      <c r="D3" s="297"/>
    </row>
    <row r="4" spans="1:6" ht="20.25" x14ac:dyDescent="0.3">
      <c r="A4" s="298"/>
      <c r="B4" s="298"/>
      <c r="C4" s="298"/>
      <c r="D4" s="298"/>
      <c r="E4" s="142"/>
    </row>
    <row r="5" spans="1:6" ht="20.25" x14ac:dyDescent="0.3">
      <c r="A5" s="298" t="s">
        <v>166</v>
      </c>
      <c r="B5" s="298"/>
      <c r="C5" s="298"/>
      <c r="D5" s="298"/>
    </row>
    <row r="6" spans="1:6" ht="21" thickBot="1" x14ac:dyDescent="0.35">
      <c r="A6" s="143"/>
      <c r="B6" s="143"/>
      <c r="C6" s="143"/>
      <c r="D6" s="143"/>
    </row>
    <row r="7" spans="1:6" ht="41.25" thickBot="1" x14ac:dyDescent="0.35">
      <c r="A7" s="144"/>
      <c r="B7" s="145" t="s">
        <v>181</v>
      </c>
      <c r="C7" s="145" t="s">
        <v>172</v>
      </c>
      <c r="D7" s="146" t="s">
        <v>182</v>
      </c>
    </row>
    <row r="8" spans="1:6" ht="21" thickTop="1" x14ac:dyDescent="0.3">
      <c r="A8" s="147" t="s">
        <v>154</v>
      </c>
      <c r="B8" s="148">
        <f>B9</f>
        <v>10991109.33</v>
      </c>
      <c r="C8" s="149">
        <f>C9</f>
        <v>7698850</v>
      </c>
      <c r="D8" s="150">
        <f>D9</f>
        <v>7698850</v>
      </c>
    </row>
    <row r="9" spans="1:6" ht="20.25" x14ac:dyDescent="0.3">
      <c r="A9" s="151" t="s">
        <v>155</v>
      </c>
      <c r="B9" s="152">
        <v>10991109.33</v>
      </c>
      <c r="C9" s="153">
        <v>7698850</v>
      </c>
      <c r="D9" s="154">
        <f>C9</f>
        <v>7698850</v>
      </c>
    </row>
    <row r="10" spans="1:6" ht="20.25" x14ac:dyDescent="0.3">
      <c r="A10" s="151" t="s">
        <v>156</v>
      </c>
      <c r="B10" s="153"/>
      <c r="C10" s="153">
        <v>0</v>
      </c>
      <c r="D10" s="154">
        <v>0</v>
      </c>
    </row>
    <row r="11" spans="1:6" ht="20.25" x14ac:dyDescent="0.3">
      <c r="A11" s="155" t="s">
        <v>157</v>
      </c>
      <c r="B11" s="152">
        <f>B12+B13</f>
        <v>11055390</v>
      </c>
      <c r="C11" s="152">
        <f>C12+C13</f>
        <v>7698850</v>
      </c>
      <c r="D11" s="152">
        <f>D12+D13</f>
        <v>7698850</v>
      </c>
    </row>
    <row r="12" spans="1:6" ht="20.25" x14ac:dyDescent="0.3">
      <c r="A12" s="151" t="s">
        <v>158</v>
      </c>
      <c r="B12" s="153">
        <v>10859840</v>
      </c>
      <c r="C12" s="153">
        <v>7487000</v>
      </c>
      <c r="D12" s="153">
        <f>C12</f>
        <v>7487000</v>
      </c>
    </row>
    <row r="13" spans="1:6" ht="21" thickBot="1" x14ac:dyDescent="0.35">
      <c r="A13" s="151" t="s">
        <v>159</v>
      </c>
      <c r="B13" s="153">
        <v>195550</v>
      </c>
      <c r="C13" s="153">
        <v>211850</v>
      </c>
      <c r="D13" s="153">
        <f>C13</f>
        <v>211850</v>
      </c>
    </row>
    <row r="14" spans="1:6" ht="21" thickBot="1" x14ac:dyDescent="0.35">
      <c r="A14" s="156" t="s">
        <v>160</v>
      </c>
      <c r="B14" s="157">
        <f>B8-B11</f>
        <v>-64280.669999999925</v>
      </c>
      <c r="C14" s="158">
        <v>0</v>
      </c>
      <c r="D14" s="159">
        <v>0</v>
      </c>
      <c r="F14" s="142"/>
    </row>
    <row r="15" spans="1:6" ht="21" thickBot="1" x14ac:dyDescent="0.35">
      <c r="A15" s="160"/>
      <c r="B15" s="2"/>
      <c r="C15" s="2"/>
      <c r="D15" s="2"/>
    </row>
    <row r="16" spans="1:6" ht="41.25" thickBot="1" x14ac:dyDescent="0.35">
      <c r="A16" s="161"/>
      <c r="B16" s="145" t="s">
        <v>198</v>
      </c>
      <c r="C16" s="299" t="s">
        <v>199</v>
      </c>
      <c r="D16" s="300"/>
    </row>
    <row r="17" spans="1:4" ht="48.75" customHeight="1" thickTop="1" thickBot="1" x14ac:dyDescent="0.35">
      <c r="A17" s="162" t="s">
        <v>161</v>
      </c>
      <c r="B17" s="3">
        <v>64280.67</v>
      </c>
      <c r="C17" s="295" t="s">
        <v>222</v>
      </c>
      <c r="D17" s="296"/>
    </row>
    <row r="18" spans="1:4" ht="20.25" x14ac:dyDescent="0.3">
      <c r="A18" s="163"/>
      <c r="B18" s="2"/>
      <c r="C18" s="2"/>
      <c r="D18" s="2"/>
    </row>
    <row r="19" spans="1:4" ht="21" thickBot="1" x14ac:dyDescent="0.35">
      <c r="A19" s="164"/>
      <c r="B19" s="165"/>
      <c r="C19" s="165"/>
      <c r="D19" s="165"/>
    </row>
    <row r="20" spans="1:4" ht="41.25" thickBot="1" x14ac:dyDescent="0.35">
      <c r="A20" s="144"/>
      <c r="B20" s="145" t="s">
        <v>181</v>
      </c>
      <c r="C20" s="166" t="s">
        <v>172</v>
      </c>
      <c r="D20" s="167" t="s">
        <v>182</v>
      </c>
    </row>
    <row r="21" spans="1:4" ht="21.75" thickTop="1" thickBot="1" x14ac:dyDescent="0.35">
      <c r="A21" s="168" t="s">
        <v>162</v>
      </c>
      <c r="B21" s="169"/>
      <c r="C21" s="169">
        <v>0</v>
      </c>
      <c r="D21" s="170">
        <v>0</v>
      </c>
    </row>
    <row r="22" spans="1:4" ht="21.75" thickTop="1" thickBot="1" x14ac:dyDescent="0.35">
      <c r="A22" s="171" t="s">
        <v>163</v>
      </c>
      <c r="B22" s="172"/>
      <c r="C22" s="172">
        <v>0</v>
      </c>
      <c r="D22" s="173">
        <v>0</v>
      </c>
    </row>
    <row r="23" spans="1:4" ht="21.75" thickTop="1" thickBot="1" x14ac:dyDescent="0.35">
      <c r="A23" s="174" t="s">
        <v>164</v>
      </c>
      <c r="B23" s="175"/>
      <c r="C23" s="175">
        <v>0</v>
      </c>
      <c r="D23" s="176">
        <v>0</v>
      </c>
    </row>
    <row r="24" spans="1:4" ht="21" thickBot="1" x14ac:dyDescent="0.35">
      <c r="A24" s="177"/>
      <c r="B24" s="178"/>
      <c r="C24" s="178"/>
      <c r="D24" s="178"/>
    </row>
    <row r="25" spans="1:4" ht="21" thickBot="1" x14ac:dyDescent="0.35">
      <c r="A25" s="179" t="s">
        <v>165</v>
      </c>
      <c r="B25" s="180"/>
      <c r="C25" s="180">
        <v>0</v>
      </c>
      <c r="D25" s="181">
        <v>0</v>
      </c>
    </row>
    <row r="26" spans="1:4" ht="20.25" x14ac:dyDescent="0.3">
      <c r="A26" s="163"/>
      <c r="B26" s="182"/>
      <c r="C26" s="182"/>
      <c r="D26" s="182"/>
    </row>
    <row r="27" spans="1:4" ht="20.25" x14ac:dyDescent="0.3">
      <c r="A27" s="143"/>
      <c r="B27" s="143"/>
      <c r="C27" s="143"/>
      <c r="D27" s="143"/>
    </row>
    <row r="28" spans="1:4" ht="20.25" x14ac:dyDescent="0.3">
      <c r="A28" s="183" t="s">
        <v>188</v>
      </c>
      <c r="B28" s="183"/>
      <c r="C28" s="184"/>
      <c r="D28" s="183"/>
    </row>
    <row r="29" spans="1:4" ht="20.25" x14ac:dyDescent="0.3">
      <c r="A29" s="183"/>
      <c r="B29" s="183"/>
      <c r="C29" s="183"/>
      <c r="D29" s="183"/>
    </row>
    <row r="30" spans="1:4" ht="18.75" x14ac:dyDescent="0.3">
      <c r="A30" s="185" t="s">
        <v>225</v>
      </c>
    </row>
    <row r="31" spans="1:4" ht="18.75" x14ac:dyDescent="0.3">
      <c r="A31" s="185"/>
    </row>
    <row r="32" spans="1:4" ht="18.75" x14ac:dyDescent="0.3">
      <c r="A32" s="185"/>
    </row>
  </sheetData>
  <mergeCells count="6">
    <mergeCell ref="C17:D17"/>
    <mergeCell ref="A2:D2"/>
    <mergeCell ref="A3:D3"/>
    <mergeCell ref="A4:D4"/>
    <mergeCell ref="A5:D5"/>
    <mergeCell ref="C16:D1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JLP(R)FP-Ril</vt:lpstr>
      <vt:lpstr>OPĆI DIO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2021-12-23T07:54:26Z</cp:lastPrinted>
  <dcterms:created xsi:type="dcterms:W3CDTF">2007-11-26T13:30:35Z</dcterms:created>
  <dcterms:modified xsi:type="dcterms:W3CDTF">2021-12-23T07:54:31Z</dcterms:modified>
</cp:coreProperties>
</file>