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  <sheet name="OPĆI DIO" sheetId="6" r:id="rId2"/>
  </sheets>
  <calcPr calcId="125725"/>
</workbook>
</file>

<file path=xl/calcChain.xml><?xml version="1.0" encoding="utf-8"?>
<calcChain xmlns="http://schemas.openxmlformats.org/spreadsheetml/2006/main">
  <c r="B9" i="6"/>
  <c r="P170" i="5" l="1"/>
  <c r="P151" s="1"/>
  <c r="P146" s="1"/>
  <c r="M86"/>
  <c r="M153"/>
  <c r="M157"/>
  <c r="M161"/>
  <c r="M92"/>
  <c r="I92"/>
  <c r="I55"/>
  <c r="G47" l="1"/>
  <c r="D12" i="6" l="1"/>
  <c r="D13"/>
  <c r="D8"/>
  <c r="C8"/>
  <c r="D9"/>
  <c r="B8"/>
  <c r="C14" i="5" l="1"/>
  <c r="C16" s="1"/>
  <c r="D16" s="1"/>
  <c r="D8"/>
  <c r="D14" s="1"/>
  <c r="M149" l="1"/>
  <c r="M179"/>
  <c r="M105"/>
  <c r="M70"/>
  <c r="M61"/>
  <c r="M55"/>
  <c r="M47"/>
  <c r="M148" l="1"/>
  <c r="M176"/>
  <c r="M173"/>
  <c r="M171"/>
  <c r="M167"/>
  <c r="M165"/>
  <c r="M144"/>
  <c r="G144"/>
  <c r="M143" l="1"/>
  <c r="M147"/>
  <c r="G143"/>
  <c r="M152"/>
  <c r="M170"/>
  <c r="M138"/>
  <c r="M133"/>
  <c r="M130"/>
  <c r="M128"/>
  <c r="M126"/>
  <c r="M122"/>
  <c r="M109"/>
  <c r="M99"/>
  <c r="M97"/>
  <c r="M81"/>
  <c r="M76"/>
  <c r="M118"/>
  <c r="M67"/>
  <c r="M65"/>
  <c r="M43"/>
  <c r="M31"/>
  <c r="M22"/>
  <c r="G109"/>
  <c r="G76"/>
  <c r="G138"/>
  <c r="G133"/>
  <c r="G105"/>
  <c r="G99"/>
  <c r="G92"/>
  <c r="G86"/>
  <c r="G97"/>
  <c r="G81"/>
  <c r="G70"/>
  <c r="G67"/>
  <c r="G55"/>
  <c r="G40"/>
  <c r="P130"/>
  <c r="P121" s="1"/>
  <c r="P99"/>
  <c r="P69" s="1"/>
  <c r="P26"/>
  <c r="P24"/>
  <c r="P22"/>
  <c r="P30"/>
  <c r="P118"/>
  <c r="P117" s="1"/>
  <c r="I86"/>
  <c r="I46"/>
  <c r="I109"/>
  <c r="M21" l="1"/>
  <c r="M137"/>
  <c r="M117"/>
  <c r="I69"/>
  <c r="I29" s="1"/>
  <c r="I20" s="1"/>
  <c r="I181" s="1"/>
  <c r="G137"/>
  <c r="G30"/>
  <c r="G121"/>
  <c r="M151"/>
  <c r="G69"/>
  <c r="P21"/>
  <c r="M30"/>
  <c r="M46"/>
  <c r="M121"/>
  <c r="M69"/>
  <c r="P29"/>
  <c r="G46"/>
  <c r="K30"/>
  <c r="K29" s="1"/>
  <c r="K24"/>
  <c r="K21" s="1"/>
  <c r="T165"/>
  <c r="T152" s="1"/>
  <c r="T151" s="1"/>
  <c r="T146" s="1"/>
  <c r="T181" s="1"/>
  <c r="B11" s="1"/>
  <c r="R165"/>
  <c r="E130"/>
  <c r="E99"/>
  <c r="E22"/>
  <c r="E24"/>
  <c r="E26"/>
  <c r="M136" l="1"/>
  <c r="E69"/>
  <c r="R152"/>
  <c r="M146"/>
  <c r="G29"/>
  <c r="G20" s="1"/>
  <c r="G136"/>
  <c r="E21"/>
  <c r="P20"/>
  <c r="M29"/>
  <c r="K20"/>
  <c r="K181" s="1"/>
  <c r="B11" i="6"/>
  <c r="P181" i="5" l="1"/>
  <c r="B13" s="1"/>
  <c r="R151"/>
  <c r="E29"/>
  <c r="G181"/>
  <c r="M20"/>
  <c r="M181" l="1"/>
  <c r="R146"/>
  <c r="E20"/>
  <c r="D11" i="6"/>
  <c r="C11"/>
  <c r="B10" i="5" l="1"/>
  <c r="E181"/>
  <c r="R181"/>
  <c r="B12" s="1"/>
  <c r="B8" l="1"/>
  <c r="B14" s="1"/>
  <c r="B16" s="1"/>
</calcChain>
</file>

<file path=xl/sharedStrings.xml><?xml version="1.0" encoding="utf-8"?>
<sst xmlns="http://schemas.openxmlformats.org/spreadsheetml/2006/main" count="234" uniqueCount="208">
  <si>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</si>
  <si>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</si>
  <si>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</si>
  <si>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</si>
  <si>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</si>
  <si>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</si>
  <si>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</si>
  <si>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</si>
  <si>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</si>
  <si>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</si>
  <si>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</si>
  <si>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</si>
  <si>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</si>
  <si>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</si>
  <si>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</si>
  <si>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</si>
  <si>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</si>
  <si>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</si>
  <si>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</si>
  <si>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</si>
  <si>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</si>
  <si>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</si>
  <si>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</si>
  <si>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</si>
  <si>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</si>
  <si>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</si>
  <si>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</si>
  <si>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</si>
  <si>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</si>
  <si>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</si>
  <si>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</si>
  <si>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</si>
  <si>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</si>
  <si>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</si>
  <si>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</si>
  <si>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</si>
  <si>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</si>
  <si>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</si>
  <si>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</si>
  <si>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</si>
  <si>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</si>
  <si>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</si>
  <si>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</si>
  <si>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</si>
  <si>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</si>
  <si>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</si>
  <si>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</si>
  <si>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</si>
  <si>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</si>
  <si>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</si>
  <si>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</si>
  <si>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</si>
  <si>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</si>
  <si>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</si>
  <si>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</si>
  <si>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</si>
  <si>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</si>
  <si>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</si>
  <si>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</si>
  <si>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</si>
  <si>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</si>
  <si>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</si>
  <si>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</si>
  <si>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Rashodi za nabavu neproizvedene dugotrajne imovine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</si>
  <si>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</si>
  <si>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</si>
  <si>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</si>
  <si>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</si>
  <si>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</si>
  <si>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</si>
  <si>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</si>
  <si>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</si>
  <si>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</si>
  <si>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</si>
  <si>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</si>
  <si>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</si>
  <si>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</si>
  <si>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</si>
  <si>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</si>
  <si>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</si>
  <si>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</si>
  <si>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</si>
  <si>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</si>
  <si>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</si>
  <si>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</si>
  <si>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</si>
  <si>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</si>
  <si>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</si>
  <si>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</si>
  <si>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</si>
  <si>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</si>
  <si>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</si>
  <si>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</si>
  <si>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</si>
  <si>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</si>
  <si>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</si>
  <si>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</si>
  <si>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</si>
  <si>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</si>
  <si>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</si>
  <si>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</si>
  <si>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</si>
  <si>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</si>
  <si>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</si>
  <si>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</si>
  <si>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</si>
  <si>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</si>
  <si>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</si>
  <si>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</si>
  <si>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</si>
  <si>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</si>
  <si>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</si>
  <si>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</si>
  <si>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</si>
  <si>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</si>
  <si>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</si>
  <si>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</si>
  <si>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</si>
  <si>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</si>
  <si>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</si>
  <si>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</si>
  <si>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</si>
  <si>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</si>
  <si>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</si>
  <si>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</si>
  <si>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</si>
  <si>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</si>
  <si>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</si>
  <si>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</si>
  <si>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</si>
  <si>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</si>
  <si>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</si>
  <si>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</si>
  <si>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</si>
  <si>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</si>
  <si>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</si>
  <si>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</si>
  <si>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</si>
  <si>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</si>
  <si>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</si>
  <si>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</si>
  <si>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</si>
  <si>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</si>
  <si>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</si>
  <si>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</si>
  <si>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</si>
  <si>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</si>
  <si>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</si>
  <si>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</si>
  <si>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</si>
  <si>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</si>
  <si>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</si>
  <si>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Prihodi od nefin. Im. i nadoknade šteta s osnova osiguranja</t>
  </si>
  <si>
    <t>Radio i TV prijemnici</t>
  </si>
  <si>
    <t>Ostala komunikacijska oprema</t>
  </si>
  <si>
    <t>Oprema za održavanje prostorija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</si>
  <si>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</si>
  <si>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</si>
  <si>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</si>
  <si>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</si>
  <si>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</si>
  <si>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</si>
  <si>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</si>
  <si>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VIŠAK / MANJAK IZ PRETHODNE GODINE</t>
  </si>
  <si>
    <t>PRIMICI OD FINANCIJSKE IMOVINE I ZADUŽIVANJA</t>
  </si>
  <si>
    <t>IZDACI ZA FINANCIJSU IMOVINU I OTPLATU ZAJMOVA</t>
  </si>
  <si>
    <t>NETO FINANCIRANJE</t>
  </si>
  <si>
    <t>VIŠAK / MANJAK + NETO FINANCIRANJE</t>
  </si>
  <si>
    <t xml:space="preserve">OPĆI DIO </t>
  </si>
  <si>
    <t>Procjena 2021.</t>
  </si>
  <si>
    <t>Projekcija plana za 2021.</t>
  </si>
  <si>
    <t>AKCIJSKI PLAN SMANJENJA MANJKA IZ PRETHODNE GODINE</t>
  </si>
  <si>
    <t>Naknade za prijevoz na posao i sa posla</t>
  </si>
  <si>
    <t xml:space="preserve">Plan 2020. </t>
  </si>
  <si>
    <t>Elektronski mediji</t>
  </si>
  <si>
    <t>Promidžbeni materijali</t>
  </si>
  <si>
    <t>Usluge platnog prometa</t>
  </si>
  <si>
    <t xml:space="preserve">Pokrivanje manjka iz 2019. </t>
  </si>
  <si>
    <t xml:space="preserve">Manjak u 2019. godini </t>
  </si>
  <si>
    <t xml:space="preserve">PLAN SMANJENJA MANJKA ZA 2020. GODINU </t>
  </si>
  <si>
    <t>PROJEKCIJA PLANA ZA 2021. I 2022. GODINU</t>
  </si>
  <si>
    <t xml:space="preserve">Novi plan za 2020. </t>
  </si>
  <si>
    <t>Projekcija plana za 2022.</t>
  </si>
  <si>
    <t>Plan 2020.</t>
  </si>
  <si>
    <t>Procjena 2022.</t>
  </si>
  <si>
    <t>Povećanje/smanjenje</t>
  </si>
  <si>
    <t>v.d. ravnateljica:</t>
  </si>
  <si>
    <t>Povećanje/smanjeje</t>
  </si>
  <si>
    <t>Mat.i dij.za tek.i inv.održ. postrojena i opreme</t>
  </si>
  <si>
    <t>Usluge agencija, studentskog servisa</t>
  </si>
  <si>
    <t>Ostala nematerijalna proiz.im.</t>
  </si>
  <si>
    <t>Ostale nematerijalna proizv.im</t>
  </si>
  <si>
    <t xml:space="preserve">(Dinka Peti, mag.mus.) </t>
  </si>
  <si>
    <t>v.d. ravnateljica: ______________________ (Dinka Peti, mag.mus.)</t>
  </si>
  <si>
    <t>Uređenje prostora</t>
  </si>
  <si>
    <t>Strojevi</t>
  </si>
  <si>
    <t>Uređaji, strojevi i oprema za ostale namjene</t>
  </si>
  <si>
    <t>Oprema</t>
  </si>
  <si>
    <t>Ostala umjetnička djela</t>
  </si>
  <si>
    <t>Ostale naknade građanima iz proračuna</t>
  </si>
  <si>
    <t>Naknade građanima iz proračuna</t>
  </si>
  <si>
    <t>Ostale naknade iz proračuna u naravi</t>
  </si>
  <si>
    <t>Ostala nematerijalna imovina</t>
  </si>
  <si>
    <t>Prihodi od prodaje imovine</t>
  </si>
  <si>
    <t xml:space="preserve">Druga izmjena i dopuna financijskog plana - Plan rashoda i izdataka 2020. i procjene 2021. i 2022. </t>
  </si>
  <si>
    <t xml:space="preserve">DRUGA IZMJENA I DOPUNA FINANCIJSKOG PLANA GLAZBENE ŠKOLE JOSIPA RUNJANINA ZA 2020. </t>
  </si>
  <si>
    <t xml:space="preserve">                                 M.P.                                 22.12.2020.</t>
  </si>
  <si>
    <t>Datum: 22.12.2020.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</si>
</sst>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36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b/>
      <sz val="16"/>
      <name val="Times New Roman"/>
      <family val="1"/>
      <charset val="238"/>
    </font>
    <font>
      <b/>
      <i/>
      <sz val="20"/>
      <name val="Arial"/>
      <family val="2"/>
      <charset val="238"/>
    </font>
    <font>
      <sz val="14"/>
      <color theme="1" tint="4.9989318521683403E-2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sz val="20"/>
      <name val="Times New Roman"/>
      <family val="1"/>
    </font>
    <font>
      <b/>
      <sz val="20"/>
      <name val="Times New Roman"/>
      <family val="1"/>
      <charset val="238"/>
    </font>
    <font>
      <i/>
      <sz val="20"/>
      <name val="Arial"/>
      <family val="2"/>
      <charset val="238"/>
    </font>
    <font>
      <i/>
      <sz val="2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8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373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3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8" fillId="3" borderId="0" xfId="0" applyNumberFormat="1" applyFont="1" applyFill="1" applyBorder="1"/>
    <xf numFmtId="43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3" borderId="0" xfId="0" applyNumberFormat="1" applyFont="1" applyFill="1"/>
    <xf numFmtId="3" fontId="11" fillId="2" borderId="0" xfId="0" applyNumberFormat="1" applyFont="1" applyFill="1"/>
    <xf numFmtId="3" fontId="11" fillId="3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9" fillId="5" borderId="4" xfId="0" applyNumberFormat="1" applyFont="1" applyFill="1" applyBorder="1" applyAlignment="1">
      <alignment horizontal="center"/>
    </xf>
    <xf numFmtId="0" fontId="9" fillId="5" borderId="4" xfId="0" applyNumberFormat="1" applyFont="1" applyFill="1" applyBorder="1" applyAlignment="1">
      <alignment horizontal="center" wrapText="1"/>
    </xf>
    <xf numFmtId="3" fontId="7" fillId="5" borderId="0" xfId="0" applyNumberFormat="1" applyFont="1" applyFill="1"/>
    <xf numFmtId="0" fontId="9" fillId="5" borderId="2" xfId="0" applyNumberFormat="1" applyFont="1" applyFill="1" applyBorder="1" applyAlignment="1">
      <alignment horizontal="center"/>
    </xf>
    <xf numFmtId="0" fontId="9" fillId="5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3" borderId="2" xfId="0" applyNumberFormat="1" applyFont="1" applyFill="1" applyBorder="1" applyAlignment="1">
      <alignment horizontal="center"/>
    </xf>
    <xf numFmtId="0" fontId="9" fillId="3" borderId="2" xfId="0" applyNumberFormat="1" applyFont="1" applyFill="1" applyBorder="1" applyAlignment="1">
      <alignment horizontal="center" wrapText="1"/>
    </xf>
    <xf numFmtId="0" fontId="9" fillId="5" borderId="2" xfId="0" applyNumberFormat="1" applyFont="1" applyFill="1" applyBorder="1"/>
    <xf numFmtId="3" fontId="11" fillId="5" borderId="0" xfId="0" applyNumberFormat="1" applyFont="1" applyFill="1"/>
    <xf numFmtId="0" fontId="9" fillId="0" borderId="3" xfId="0" applyNumberFormat="1" applyFont="1" applyBorder="1" applyAlignment="1">
      <alignment horizontal="center" wrapText="1"/>
    </xf>
    <xf numFmtId="3" fontId="9" fillId="5" borderId="2" xfId="0" applyNumberFormat="1" applyFont="1" applyFill="1" applyBorder="1" applyAlignment="1">
      <alignment horizontal="center"/>
    </xf>
    <xf numFmtId="49" fontId="9" fillId="5" borderId="2" xfId="0" applyNumberFormat="1" applyFont="1" applyFill="1" applyBorder="1" applyAlignment="1">
      <alignment horizontal="center" shrinkToFit="1"/>
    </xf>
    <xf numFmtId="49" fontId="9" fillId="3" borderId="2" xfId="0" applyNumberFormat="1" applyFont="1" applyFill="1" applyBorder="1" applyAlignment="1">
      <alignment horizontal="center" shrinkToFit="1"/>
    </xf>
    <xf numFmtId="49" fontId="9" fillId="0" borderId="2" xfId="0" applyNumberFormat="1" applyFont="1" applyBorder="1" applyAlignment="1">
      <alignment horizontal="center" shrinkToFit="1"/>
    </xf>
    <xf numFmtId="0" fontId="9" fillId="3" borderId="0" xfId="0" applyNumberFormat="1" applyFont="1" applyFill="1" applyBorder="1" applyAlignment="1">
      <alignment horizontal="center"/>
    </xf>
    <xf numFmtId="0" fontId="8" fillId="3" borderId="0" xfId="0" quotePrefix="1" applyNumberFormat="1" applyFont="1" applyFill="1" applyBorder="1" applyAlignment="1">
      <alignment horizontal="center" vertical="justify"/>
    </xf>
    <xf numFmtId="3" fontId="8" fillId="3" borderId="0" xfId="0" applyNumberFormat="1" applyFont="1" applyFill="1" applyBorder="1"/>
    <xf numFmtId="3" fontId="8" fillId="0" borderId="0" xfId="0" applyNumberFormat="1" applyFont="1" applyBorder="1" applyAlignment="1"/>
    <xf numFmtId="3" fontId="8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0" fontId="9" fillId="3" borderId="0" xfId="0" applyFont="1" applyFill="1" applyAlignment="1">
      <alignment horizontal="center" wrapText="1"/>
    </xf>
    <xf numFmtId="3" fontId="7" fillId="3" borderId="0" xfId="0" applyNumberFormat="1" applyFont="1" applyFill="1" applyAlignment="1">
      <alignment wrapText="1"/>
    </xf>
    <xf numFmtId="3" fontId="10" fillId="0" borderId="0" xfId="0" applyNumberFormat="1" applyFont="1" applyBorder="1" applyAlignment="1">
      <alignment horizontal="left" vertical="center" wrapText="1"/>
    </xf>
    <xf numFmtId="3" fontId="8" fillId="0" borderId="17" xfId="0" applyNumberFormat="1" applyFont="1" applyBorder="1" applyAlignment="1">
      <alignment horizontal="center" wrapText="1"/>
    </xf>
    <xf numFmtId="0" fontId="8" fillId="0" borderId="17" xfId="0" applyNumberFormat="1" applyFont="1" applyBorder="1" applyAlignment="1">
      <alignment horizontal="center" vertical="center" wrapText="1"/>
    </xf>
    <xf numFmtId="3" fontId="8" fillId="0" borderId="17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4" fontId="9" fillId="5" borderId="4" xfId="0" applyNumberFormat="1" applyFont="1" applyFill="1" applyBorder="1" applyAlignment="1">
      <alignment horizontal="right"/>
    </xf>
    <xf numFmtId="4" fontId="9" fillId="5" borderId="4" xfId="0" applyNumberFormat="1" applyFont="1" applyFill="1" applyBorder="1" applyAlignment="1">
      <alignment horizontal="right"/>
    </xf>
    <xf numFmtId="164" fontId="9" fillId="5" borderId="2" xfId="0" applyNumberFormat="1" applyFont="1" applyFill="1" applyBorder="1" applyAlignment="1">
      <alignment horizontal="right"/>
    </xf>
    <xf numFmtId="4" fontId="9" fillId="5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164" fontId="9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4" fontId="9" fillId="5" borderId="4" xfId="5" applyNumberFormat="1" applyFont="1" applyFill="1" applyBorder="1" applyAlignment="1">
      <alignment horizontal="right" wrapText="1"/>
    </xf>
    <xf numFmtId="4" fontId="9" fillId="5" borderId="2" xfId="5" applyNumberFormat="1" applyFont="1" applyFill="1" applyBorder="1" applyAlignment="1">
      <alignment horizontal="right" wrapText="1"/>
    </xf>
    <xf numFmtId="4" fontId="9" fillId="0" borderId="2" xfId="5" applyNumberFormat="1" applyFont="1" applyBorder="1" applyAlignment="1">
      <alignment horizontal="right" wrapText="1"/>
    </xf>
    <xf numFmtId="4" fontId="9" fillId="3" borderId="2" xfId="5" applyNumberFormat="1" applyFont="1" applyFill="1" applyBorder="1" applyAlignment="1">
      <alignment horizontal="right" wrapText="1"/>
    </xf>
    <xf numFmtId="4" fontId="9" fillId="3" borderId="3" xfId="5" applyNumberFormat="1" applyFont="1" applyFill="1" applyBorder="1" applyAlignment="1">
      <alignment horizontal="right" wrapText="1"/>
    </xf>
    <xf numFmtId="4" fontId="9" fillId="0" borderId="3" xfId="5" applyNumberFormat="1" applyFont="1" applyBorder="1" applyAlignment="1">
      <alignment horizontal="right" wrapText="1"/>
    </xf>
    <xf numFmtId="4" fontId="9" fillId="0" borderId="4" xfId="5" applyNumberFormat="1" applyFont="1" applyBorder="1" applyAlignment="1">
      <alignment horizontal="right"/>
    </xf>
    <xf numFmtId="4" fontId="9" fillId="5" borderId="4" xfId="5" applyNumberFormat="1" applyFont="1" applyFill="1" applyBorder="1" applyAlignment="1">
      <alignment horizontal="right"/>
    </xf>
    <xf numFmtId="4" fontId="9" fillId="5" borderId="2" xfId="5" applyNumberFormat="1" applyFont="1" applyFill="1" applyBorder="1" applyAlignment="1">
      <alignment horizontal="right"/>
    </xf>
    <xf numFmtId="4" fontId="9" fillId="3" borderId="3" xfId="5" applyNumberFormat="1" applyFont="1" applyFill="1" applyBorder="1" applyAlignment="1">
      <alignment horizontal="right"/>
    </xf>
    <xf numFmtId="4" fontId="8" fillId="5" borderId="2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3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164" fontId="17" fillId="5" borderId="2" xfId="8" applyNumberFormat="1" applyFont="1" applyFill="1" applyBorder="1" applyAlignment="1"/>
    <xf numFmtId="164" fontId="17" fillId="0" borderId="2" xfId="8" applyNumberFormat="1" applyFont="1" applyBorder="1" applyAlignment="1"/>
    <xf numFmtId="164" fontId="17" fillId="3" borderId="2" xfId="8" applyNumberFormat="1" applyFont="1" applyFill="1" applyBorder="1" applyAlignment="1"/>
    <xf numFmtId="4" fontId="0" fillId="0" borderId="0" xfId="0" applyNumberFormat="1"/>
    <xf numFmtId="0" fontId="21" fillId="0" borderId="0" xfId="6" applyFont="1"/>
    <xf numFmtId="0" fontId="20" fillId="3" borderId="18" xfId="6" applyFont="1" applyFill="1" applyBorder="1"/>
    <xf numFmtId="49" fontId="20" fillId="3" borderId="19" xfId="6" applyNumberFormat="1" applyFont="1" applyFill="1" applyBorder="1" applyAlignment="1">
      <alignment horizontal="center" wrapText="1"/>
    </xf>
    <xf numFmtId="0" fontId="20" fillId="3" borderId="21" xfId="6" applyFont="1" applyFill="1" applyBorder="1"/>
    <xf numFmtId="4" fontId="20" fillId="3" borderId="5" xfId="6" applyNumberFormat="1" applyFont="1" applyFill="1" applyBorder="1" applyAlignment="1">
      <alignment horizontal="right" wrapText="1"/>
    </xf>
    <xf numFmtId="4" fontId="20" fillId="3" borderId="4" xfId="6" applyNumberFormat="1" applyFont="1" applyFill="1" applyBorder="1" applyAlignment="1">
      <alignment horizontal="right" wrapText="1"/>
    </xf>
    <xf numFmtId="4" fontId="20" fillId="3" borderId="22" xfId="6" applyNumberFormat="1" applyFont="1" applyFill="1" applyBorder="1" applyAlignment="1">
      <alignment horizontal="right" wrapText="1"/>
    </xf>
    <xf numFmtId="0" fontId="21" fillId="3" borderId="23" xfId="6" applyFont="1" applyFill="1" applyBorder="1"/>
    <xf numFmtId="4" fontId="21" fillId="3" borderId="2" xfId="6" applyNumberFormat="1" applyFont="1" applyFill="1" applyBorder="1" applyAlignment="1">
      <alignment horizontal="right" wrapText="1"/>
    </xf>
    <xf numFmtId="4" fontId="20" fillId="3" borderId="2" xfId="6" applyNumberFormat="1" applyFont="1" applyFill="1" applyBorder="1" applyAlignment="1">
      <alignment horizontal="right" wrapText="1"/>
    </xf>
    <xf numFmtId="4" fontId="21" fillId="3" borderId="24" xfId="6" applyNumberFormat="1" applyFont="1" applyFill="1" applyBorder="1" applyAlignment="1">
      <alignment horizontal="right" wrapText="1"/>
    </xf>
    <xf numFmtId="0" fontId="20" fillId="3" borderId="23" xfId="6" applyFont="1" applyFill="1" applyBorder="1"/>
    <xf numFmtId="3" fontId="20" fillId="3" borderId="25" xfId="6" applyNumberFormat="1" applyFont="1" applyFill="1" applyBorder="1" applyAlignment="1">
      <alignment horizontal="left"/>
    </xf>
    <xf numFmtId="4" fontId="20" fillId="3" borderId="6" xfId="6" applyNumberFormat="1" applyFont="1" applyFill="1" applyBorder="1" applyAlignment="1">
      <alignment horizontal="right"/>
    </xf>
    <xf numFmtId="4" fontId="20" fillId="3" borderId="10" xfId="6" applyNumberFormat="1" applyFont="1" applyFill="1" applyBorder="1" applyAlignment="1">
      <alignment horizontal="right"/>
    </xf>
    <xf numFmtId="3" fontId="21" fillId="3" borderId="0" xfId="6" applyNumberFormat="1" applyFont="1" applyFill="1" applyBorder="1" applyAlignment="1">
      <alignment horizontal="left"/>
    </xf>
    <xf numFmtId="3" fontId="21" fillId="3" borderId="0" xfId="6" applyNumberFormat="1" applyFont="1" applyFill="1" applyBorder="1" applyAlignment="1">
      <alignment horizontal="right"/>
    </xf>
    <xf numFmtId="3" fontId="21" fillId="3" borderId="26" xfId="6" applyNumberFormat="1" applyFont="1" applyFill="1" applyBorder="1" applyAlignment="1">
      <alignment horizontal="left"/>
    </xf>
    <xf numFmtId="3" fontId="21" fillId="3" borderId="19" xfId="6" applyNumberFormat="1" applyFont="1" applyFill="1" applyBorder="1" applyAlignment="1">
      <alignment horizontal="right" wrapText="1"/>
    </xf>
    <xf numFmtId="3" fontId="21" fillId="3" borderId="12" xfId="6" applyNumberFormat="1" applyFont="1" applyFill="1" applyBorder="1" applyAlignment="1">
      <alignment horizontal="right" wrapText="1"/>
    </xf>
    <xf numFmtId="0" fontId="22" fillId="3" borderId="25" xfId="6" applyNumberFormat="1" applyFont="1" applyFill="1" applyBorder="1" applyAlignment="1">
      <alignment horizontal="left"/>
    </xf>
    <xf numFmtId="0" fontId="22" fillId="3" borderId="0" xfId="6" applyNumberFormat="1" applyFont="1" applyFill="1" applyBorder="1" applyAlignment="1">
      <alignment horizontal="left"/>
    </xf>
    <xf numFmtId="3" fontId="23" fillId="3" borderId="0" xfId="6" applyNumberFormat="1" applyFont="1" applyFill="1" applyBorder="1" applyAlignment="1">
      <alignment horizontal="right"/>
    </xf>
    <xf numFmtId="0" fontId="20" fillId="0" borderId="0" xfId="6" applyFont="1" applyBorder="1" applyAlignment="1">
      <alignment wrapText="1"/>
    </xf>
    <xf numFmtId="3" fontId="20" fillId="0" borderId="0" xfId="6" applyNumberFormat="1" applyFont="1" applyBorder="1"/>
    <xf numFmtId="0" fontId="21" fillId="3" borderId="27" xfId="6" applyNumberFormat="1" applyFont="1" applyFill="1" applyBorder="1" applyAlignment="1">
      <alignment horizontal="left" wrapText="1"/>
    </xf>
    <xf numFmtId="4" fontId="21" fillId="3" borderId="28" xfId="6" applyNumberFormat="1" applyFont="1" applyFill="1" applyBorder="1" applyAlignment="1">
      <alignment horizontal="right" wrapText="1"/>
    </xf>
    <xf numFmtId="4" fontId="21" fillId="3" borderId="29" xfId="6" applyNumberFormat="1" applyFont="1" applyFill="1" applyBorder="1" applyAlignment="1">
      <alignment horizontal="right" wrapText="1"/>
    </xf>
    <xf numFmtId="0" fontId="21" fillId="3" borderId="30" xfId="6" applyNumberFormat="1" applyFont="1" applyFill="1" applyBorder="1" applyAlignment="1">
      <alignment horizontal="left"/>
    </xf>
    <xf numFmtId="4" fontId="21" fillId="3" borderId="31" xfId="6" applyNumberFormat="1" applyFont="1" applyFill="1" applyBorder="1" applyAlignment="1">
      <alignment horizontal="right"/>
    </xf>
    <xf numFmtId="4" fontId="21" fillId="3" borderId="32" xfId="6" applyNumberFormat="1" applyFont="1" applyFill="1" applyBorder="1" applyAlignment="1">
      <alignment horizontal="right"/>
    </xf>
    <xf numFmtId="0" fontId="21" fillId="3" borderId="33" xfId="6" applyNumberFormat="1" applyFont="1" applyFill="1" applyBorder="1"/>
    <xf numFmtId="4" fontId="21" fillId="3" borderId="34" xfId="6" applyNumberFormat="1" applyFont="1" applyFill="1" applyBorder="1" applyAlignment="1">
      <alignment horizontal="right"/>
    </xf>
    <xf numFmtId="4" fontId="21" fillId="3" borderId="35" xfId="6" applyNumberFormat="1" applyFont="1" applyFill="1" applyBorder="1" applyAlignment="1">
      <alignment horizontal="right"/>
    </xf>
    <xf numFmtId="0" fontId="24" fillId="3" borderId="0" xfId="6" applyNumberFormat="1" applyFont="1" applyFill="1" applyBorder="1"/>
    <xf numFmtId="4" fontId="24" fillId="3" borderId="0" xfId="6" applyNumberFormat="1" applyFont="1" applyFill="1" applyBorder="1" applyAlignment="1">
      <alignment horizontal="right"/>
    </xf>
    <xf numFmtId="0" fontId="21" fillId="3" borderId="36" xfId="6" applyNumberFormat="1" applyFont="1" applyFill="1" applyBorder="1" applyAlignment="1">
      <alignment horizontal="left"/>
    </xf>
    <xf numFmtId="4" fontId="20" fillId="3" borderId="37" xfId="6" applyNumberFormat="1" applyFont="1" applyFill="1" applyBorder="1" applyAlignment="1">
      <alignment horizontal="right"/>
    </xf>
    <xf numFmtId="4" fontId="20" fillId="3" borderId="38" xfId="6" applyNumberFormat="1" applyFont="1" applyFill="1" applyBorder="1" applyAlignment="1">
      <alignment horizontal="right"/>
    </xf>
    <xf numFmtId="0" fontId="21" fillId="0" borderId="0" xfId="0" applyFont="1"/>
    <xf numFmtId="0" fontId="21" fillId="3" borderId="0" xfId="6" applyNumberFormat="1" applyFont="1" applyFill="1" applyBorder="1" applyAlignment="1">
      <alignment horizontal="left"/>
    </xf>
    <xf numFmtId="4" fontId="20" fillId="3" borderId="0" xfId="6" applyNumberFormat="1" applyFont="1" applyFill="1" applyBorder="1" applyAlignment="1">
      <alignment horizontal="right"/>
    </xf>
    <xf numFmtId="4" fontId="23" fillId="3" borderId="34" xfId="6" applyNumberFormat="1" applyFont="1" applyFill="1" applyBorder="1" applyAlignment="1">
      <alignment horizontal="right"/>
    </xf>
    <xf numFmtId="0" fontId="8" fillId="2" borderId="36" xfId="0" applyNumberFormat="1" applyFont="1" applyFill="1" applyBorder="1" applyAlignment="1">
      <alignment horizontal="center"/>
    </xf>
    <xf numFmtId="0" fontId="8" fillId="2" borderId="37" xfId="0" applyNumberFormat="1" applyFont="1" applyFill="1" applyBorder="1" applyAlignment="1">
      <alignment horizontal="center"/>
    </xf>
    <xf numFmtId="4" fontId="15" fillId="2" borderId="37" xfId="0" applyNumberFormat="1" applyFont="1" applyFill="1" applyBorder="1" applyAlignment="1">
      <alignment horizontal="center" vertical="center" wrapText="1"/>
    </xf>
    <xf numFmtId="4" fontId="8" fillId="2" borderId="37" xfId="5" applyNumberFormat="1" applyFont="1" applyFill="1" applyBorder="1" applyAlignment="1">
      <alignment horizontal="right"/>
    </xf>
    <xf numFmtId="4" fontId="8" fillId="2" borderId="37" xfId="0" applyNumberFormat="1" applyFont="1" applyFill="1" applyBorder="1" applyAlignment="1">
      <alignment horizontal="right"/>
    </xf>
    <xf numFmtId="3" fontId="8" fillId="0" borderId="16" xfId="0" applyNumberFormat="1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right"/>
    </xf>
    <xf numFmtId="0" fontId="8" fillId="0" borderId="36" xfId="0" applyNumberFormat="1" applyFont="1" applyBorder="1" applyAlignment="1">
      <alignment horizontal="center" wrapText="1"/>
    </xf>
    <xf numFmtId="164" fontId="9" fillId="0" borderId="37" xfId="0" applyNumberFormat="1" applyFont="1" applyBorder="1"/>
    <xf numFmtId="164" fontId="9" fillId="0" borderId="38" xfId="0" applyNumberFormat="1" applyFont="1" applyBorder="1"/>
    <xf numFmtId="3" fontId="14" fillId="0" borderId="0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164" fontId="17" fillId="5" borderId="4" xfId="8" applyNumberFormat="1" applyFont="1" applyFill="1" applyBorder="1" applyAlignment="1"/>
    <xf numFmtId="164" fontId="17" fillId="0" borderId="3" xfId="8" applyNumberFormat="1" applyFont="1" applyBorder="1" applyAlignment="1"/>
    <xf numFmtId="3" fontId="8" fillId="3" borderId="0" xfId="0" applyNumberFormat="1" applyFont="1" applyFill="1" applyBorder="1" applyAlignment="1">
      <alignment horizontal="center" vertical="center" wrapText="1"/>
    </xf>
    <xf numFmtId="4" fontId="8" fillId="3" borderId="0" xfId="2" applyNumberFormat="1" applyFont="1" applyFill="1" applyBorder="1" applyAlignment="1">
      <alignment horizontal="right"/>
    </xf>
    <xf numFmtId="164" fontId="9" fillId="3" borderId="0" xfId="0" applyNumberFormat="1" applyFont="1" applyFill="1" applyBorder="1"/>
    <xf numFmtId="0" fontId="6" fillId="3" borderId="0" xfId="0" applyNumberFormat="1" applyFont="1" applyFill="1" applyBorder="1" applyAlignment="1">
      <alignment horizontal="center"/>
    </xf>
    <xf numFmtId="4" fontId="8" fillId="7" borderId="8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4" fontId="8" fillId="7" borderId="11" xfId="2" applyNumberFormat="1" applyFont="1" applyFill="1" applyBorder="1" applyAlignment="1">
      <alignment horizontal="right"/>
    </xf>
    <xf numFmtId="4" fontId="8" fillId="7" borderId="12" xfId="2" applyNumberFormat="1" applyFont="1" applyFill="1" applyBorder="1" applyAlignment="1">
      <alignment horizontal="right"/>
    </xf>
    <xf numFmtId="4" fontId="8" fillId="7" borderId="2" xfId="2" applyNumberFormat="1" applyFont="1" applyFill="1" applyBorder="1" applyAlignment="1">
      <alignment horizontal="right"/>
    </xf>
    <xf numFmtId="4" fontId="8" fillId="7" borderId="24" xfId="2" applyNumberFormat="1" applyFont="1" applyFill="1" applyBorder="1" applyAlignment="1">
      <alignment horizontal="right"/>
    </xf>
    <xf numFmtId="4" fontId="8" fillId="7" borderId="52" xfId="2" applyNumberFormat="1" applyFont="1" applyFill="1" applyBorder="1" applyAlignment="1">
      <alignment horizontal="right"/>
    </xf>
    <xf numFmtId="3" fontId="6" fillId="7" borderId="7" xfId="0" applyNumberFormat="1" applyFont="1" applyFill="1" applyBorder="1" applyAlignment="1">
      <alignment horizontal="center" vertical="center" wrapText="1"/>
    </xf>
    <xf numFmtId="3" fontId="8" fillId="7" borderId="8" xfId="0" applyNumberFormat="1" applyFont="1" applyFill="1" applyBorder="1" applyAlignment="1">
      <alignment horizontal="center" vertical="center"/>
    </xf>
    <xf numFmtId="3" fontId="8" fillId="7" borderId="51" xfId="0" applyNumberFormat="1" applyFont="1" applyFill="1" applyBorder="1" applyAlignment="1">
      <alignment horizontal="center"/>
    </xf>
    <xf numFmtId="4" fontId="8" fillId="7" borderId="3" xfId="0" applyNumberFormat="1" applyFont="1" applyFill="1" applyBorder="1"/>
    <xf numFmtId="3" fontId="8" fillId="7" borderId="33" xfId="0" applyNumberFormat="1" applyFont="1" applyFill="1" applyBorder="1" applyAlignment="1">
      <alignment horizontal="center"/>
    </xf>
    <xf numFmtId="4" fontId="8" fillId="7" borderId="53" xfId="0" applyNumberFormat="1" applyFont="1" applyFill="1" applyBorder="1"/>
    <xf numFmtId="4" fontId="8" fillId="7" borderId="35" xfId="0" applyNumberFormat="1" applyFont="1" applyFill="1" applyBorder="1"/>
    <xf numFmtId="0" fontId="8" fillId="7" borderId="7" xfId="0" quotePrefix="1" applyNumberFormat="1" applyFont="1" applyFill="1" applyBorder="1" applyAlignment="1">
      <alignment horizontal="center" vertical="center" wrapText="1"/>
    </xf>
    <xf numFmtId="0" fontId="8" fillId="7" borderId="8" xfId="0" applyNumberFormat="1" applyFont="1" applyFill="1" applyBorder="1" applyAlignment="1">
      <alignment horizontal="center" vertical="center" wrapText="1"/>
    </xf>
    <xf numFmtId="3" fontId="8" fillId="7" borderId="8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 wrapText="1"/>
    </xf>
    <xf numFmtId="164" fontId="9" fillId="0" borderId="2" xfId="0" applyNumberFormat="1" applyFont="1" applyFill="1" applyBorder="1" applyAlignment="1">
      <alignment horizontal="right"/>
    </xf>
    <xf numFmtId="4" fontId="9" fillId="0" borderId="2" xfId="5" applyNumberFormat="1" applyFont="1" applyFill="1" applyBorder="1" applyAlignment="1">
      <alignment horizontal="right"/>
    </xf>
    <xf numFmtId="3" fontId="9" fillId="3" borderId="2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shrinkToFit="1"/>
    </xf>
    <xf numFmtId="0" fontId="9" fillId="0" borderId="17" xfId="0" applyNumberFormat="1" applyFont="1" applyBorder="1" applyAlignment="1">
      <alignment horizontal="center"/>
    </xf>
    <xf numFmtId="0" fontId="9" fillId="5" borderId="17" xfId="0" applyNumberFormat="1" applyFont="1" applyFill="1" applyBorder="1" applyAlignment="1">
      <alignment horizontal="center"/>
    </xf>
    <xf numFmtId="0" fontId="9" fillId="3" borderId="17" xfId="0" applyNumberFormat="1" applyFont="1" applyFill="1" applyBorder="1" applyAlignment="1">
      <alignment horizontal="center"/>
    </xf>
    <xf numFmtId="0" fontId="9" fillId="0" borderId="17" xfId="0" applyNumberFormat="1" applyFont="1" applyFill="1" applyBorder="1" applyAlignment="1">
      <alignment horizontal="center"/>
    </xf>
    <xf numFmtId="0" fontId="9" fillId="0" borderId="54" xfId="0" applyNumberFormat="1" applyFont="1" applyBorder="1" applyAlignment="1">
      <alignment horizontal="center"/>
    </xf>
    <xf numFmtId="0" fontId="9" fillId="0" borderId="55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4" fontId="9" fillId="0" borderId="5" xfId="5" applyNumberFormat="1" applyFont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0" fontId="9" fillId="0" borderId="51" xfId="0" applyNumberFormat="1" applyFont="1" applyBorder="1" applyAlignment="1">
      <alignment horizontal="center"/>
    </xf>
    <xf numFmtId="164" fontId="8" fillId="2" borderId="37" xfId="0" applyNumberFormat="1" applyFont="1" applyFill="1" applyBorder="1" applyAlignment="1">
      <alignment horizontal="right"/>
    </xf>
    <xf numFmtId="4" fontId="16" fillId="2" borderId="37" xfId="8" applyNumberFormat="1" applyFont="1" applyFill="1" applyBorder="1"/>
    <xf numFmtId="0" fontId="9" fillId="5" borderId="54" xfId="0" applyNumberFormat="1" applyFont="1" applyFill="1" applyBorder="1" applyAlignment="1">
      <alignment horizontal="center"/>
    </xf>
    <xf numFmtId="4" fontId="15" fillId="5" borderId="4" xfId="0" applyNumberFormat="1" applyFont="1" applyFill="1" applyBorder="1" applyAlignment="1">
      <alignment horizontal="center" vertical="center" wrapText="1"/>
    </xf>
    <xf numFmtId="0" fontId="8" fillId="2" borderId="37" xfId="0" applyNumberFormat="1" applyFont="1" applyFill="1" applyBorder="1" applyAlignment="1">
      <alignment horizontal="center" wrapText="1"/>
    </xf>
    <xf numFmtId="4" fontId="8" fillId="2" borderId="37" xfId="5" applyNumberFormat="1" applyFont="1" applyFill="1" applyBorder="1" applyAlignment="1">
      <alignment horizontal="right" wrapText="1"/>
    </xf>
    <xf numFmtId="164" fontId="16" fillId="2" borderId="37" xfId="8" applyNumberFormat="1" applyFont="1" applyFill="1" applyBorder="1" applyAlignment="1"/>
    <xf numFmtId="0" fontId="9" fillId="3" borderId="51" xfId="0" applyNumberFormat="1" applyFont="1" applyFill="1" applyBorder="1" applyAlignment="1">
      <alignment horizontal="center"/>
    </xf>
    <xf numFmtId="0" fontId="9" fillId="3" borderId="3" xfId="0" applyNumberFormat="1" applyFont="1" applyFill="1" applyBorder="1"/>
    <xf numFmtId="4" fontId="27" fillId="3" borderId="5" xfId="0" applyNumberFormat="1" applyFont="1" applyFill="1" applyBorder="1" applyAlignment="1">
      <alignment horizontal="center" vertical="center" wrapText="1"/>
    </xf>
    <xf numFmtId="4" fontId="27" fillId="3" borderId="4" xfId="0" applyNumberFormat="1" applyFont="1" applyFill="1" applyBorder="1" applyAlignment="1">
      <alignment horizontal="center" vertical="center" wrapText="1"/>
    </xf>
    <xf numFmtId="4" fontId="27" fillId="3" borderId="3" xfId="0" applyNumberFormat="1" applyFont="1" applyFill="1" applyBorder="1" applyAlignment="1">
      <alignment horizontal="center" vertical="center" wrapText="1"/>
    </xf>
    <xf numFmtId="4" fontId="27" fillId="3" borderId="2" xfId="0" applyNumberFormat="1" applyFont="1" applyFill="1" applyBorder="1" applyAlignment="1">
      <alignment horizontal="center" vertical="center" wrapText="1"/>
    </xf>
    <xf numFmtId="4" fontId="27" fillId="5" borderId="4" xfId="0" applyNumberFormat="1" applyFont="1" applyFill="1" applyBorder="1" applyAlignment="1">
      <alignment horizontal="center" vertical="center" wrapText="1"/>
    </xf>
    <xf numFmtId="4" fontId="27" fillId="5" borderId="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shrinkToFit="1"/>
    </xf>
    <xf numFmtId="0" fontId="20" fillId="7" borderId="18" xfId="6" applyFont="1" applyFill="1" applyBorder="1"/>
    <xf numFmtId="49" fontId="20" fillId="7" borderId="19" xfId="6" applyNumberFormat="1" applyFont="1" applyFill="1" applyBorder="1" applyAlignment="1">
      <alignment horizontal="center" wrapText="1"/>
    </xf>
    <xf numFmtId="49" fontId="20" fillId="7" borderId="20" xfId="6" applyNumberFormat="1" applyFont="1" applyFill="1" applyBorder="1" applyAlignment="1">
      <alignment horizontal="center" wrapText="1"/>
    </xf>
    <xf numFmtId="4" fontId="20" fillId="7" borderId="39" xfId="6" applyNumberFormat="1" applyFont="1" applyFill="1" applyBorder="1" applyAlignment="1">
      <alignment horizontal="right"/>
    </xf>
    <xf numFmtId="4" fontId="8" fillId="2" borderId="38" xfId="0" applyNumberFormat="1" applyFont="1" applyFill="1" applyBorder="1" applyAlignment="1">
      <alignment horizontal="right"/>
    </xf>
    <xf numFmtId="4" fontId="9" fillId="0" borderId="22" xfId="0" applyNumberFormat="1" applyFont="1" applyBorder="1" applyAlignment="1">
      <alignment horizontal="right"/>
    </xf>
    <xf numFmtId="4" fontId="9" fillId="0" borderId="56" xfId="0" applyNumberFormat="1" applyFont="1" applyBorder="1" applyAlignment="1">
      <alignment horizontal="right"/>
    </xf>
    <xf numFmtId="4" fontId="9" fillId="0" borderId="52" xfId="0" applyNumberFormat="1" applyFont="1" applyBorder="1" applyAlignment="1">
      <alignment horizontal="right"/>
    </xf>
    <xf numFmtId="4" fontId="9" fillId="5" borderId="56" xfId="0" applyNumberFormat="1" applyFont="1" applyFill="1" applyBorder="1" applyAlignment="1">
      <alignment horizontal="right"/>
    </xf>
    <xf numFmtId="4" fontId="9" fillId="0" borderId="24" xfId="0" applyNumberFormat="1" applyFont="1" applyBorder="1" applyAlignment="1">
      <alignment horizontal="right"/>
    </xf>
    <xf numFmtId="4" fontId="9" fillId="5" borderId="24" xfId="0" applyNumberFormat="1" applyFont="1" applyFill="1" applyBorder="1" applyAlignment="1">
      <alignment horizontal="right"/>
    </xf>
    <xf numFmtId="4" fontId="9" fillId="5" borderId="24" xfId="5" applyNumberFormat="1" applyFont="1" applyFill="1" applyBorder="1" applyAlignment="1">
      <alignment horizontal="right"/>
    </xf>
    <xf numFmtId="4" fontId="9" fillId="0" borderId="24" xfId="5" applyNumberFormat="1" applyFont="1" applyBorder="1" applyAlignment="1">
      <alignment horizontal="right"/>
    </xf>
    <xf numFmtId="4" fontId="9" fillId="0" borderId="52" xfId="5" applyNumberFormat="1" applyFont="1" applyBorder="1" applyAlignment="1">
      <alignment horizontal="right"/>
    </xf>
    <xf numFmtId="4" fontId="8" fillId="2" borderId="38" xfId="5" applyNumberFormat="1" applyFont="1" applyFill="1" applyBorder="1" applyAlignment="1">
      <alignment horizontal="right"/>
    </xf>
    <xf numFmtId="4" fontId="9" fillId="5" borderId="56" xfId="5" applyNumberFormat="1" applyFont="1" applyFill="1" applyBorder="1" applyAlignment="1">
      <alignment horizontal="right"/>
    </xf>
    <xf numFmtId="4" fontId="9" fillId="3" borderId="24" xfId="5" applyNumberFormat="1" applyFont="1" applyFill="1" applyBorder="1" applyAlignment="1">
      <alignment horizontal="right"/>
    </xf>
    <xf numFmtId="4" fontId="9" fillId="3" borderId="52" xfId="5" applyNumberFormat="1" applyFont="1" applyFill="1" applyBorder="1" applyAlignment="1">
      <alignment horizontal="right"/>
    </xf>
    <xf numFmtId="4" fontId="8" fillId="5" borderId="24" xfId="5" applyNumberFormat="1" applyFont="1" applyFill="1" applyBorder="1" applyAlignment="1">
      <alignment horizontal="right"/>
    </xf>
    <xf numFmtId="4" fontId="8" fillId="3" borderId="24" xfId="5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4" fontId="9" fillId="5" borderId="5" xfId="5" applyNumberFormat="1" applyFont="1" applyFill="1" applyBorder="1" applyAlignment="1">
      <alignment horizontal="right"/>
    </xf>
    <xf numFmtId="4" fontId="9" fillId="5" borderId="3" xfId="5" applyNumberFormat="1" applyFont="1" applyFill="1" applyBorder="1" applyAlignment="1">
      <alignment horizontal="right"/>
    </xf>
    <xf numFmtId="4" fontId="8" fillId="5" borderId="4" xfId="5" applyNumberFormat="1" applyFont="1" applyFill="1" applyBorder="1" applyAlignment="1">
      <alignment horizontal="right"/>
    </xf>
    <xf numFmtId="164" fontId="9" fillId="5" borderId="3" xfId="0" applyNumberFormat="1" applyFont="1" applyFill="1" applyBorder="1" applyAlignment="1">
      <alignment horizontal="right"/>
    </xf>
    <xf numFmtId="164" fontId="8" fillId="5" borderId="4" xfId="0" applyNumberFormat="1" applyFont="1" applyFill="1" applyBorder="1" applyAlignment="1">
      <alignment horizontal="right"/>
    </xf>
    <xf numFmtId="4" fontId="8" fillId="3" borderId="3" xfId="5" applyNumberFormat="1" applyFont="1" applyFill="1" applyBorder="1" applyAlignment="1">
      <alignment horizontal="right"/>
    </xf>
    <xf numFmtId="164" fontId="17" fillId="3" borderId="3" xfId="8" applyNumberFormat="1" applyFont="1" applyFill="1" applyBorder="1" applyAlignment="1"/>
    <xf numFmtId="164" fontId="9" fillId="5" borderId="2" xfId="8" applyNumberFormat="1" applyFont="1" applyFill="1" applyBorder="1" applyAlignment="1"/>
    <xf numFmtId="164" fontId="17" fillId="5" borderId="3" xfId="8" applyNumberFormat="1" applyFont="1" applyFill="1" applyBorder="1" applyAlignment="1"/>
    <xf numFmtId="164" fontId="8" fillId="2" borderId="37" xfId="8" applyNumberFormat="1" applyFont="1" applyFill="1" applyBorder="1" applyAlignment="1"/>
    <xf numFmtId="164" fontId="17" fillId="5" borderId="5" xfId="8" applyNumberFormat="1" applyFont="1" applyFill="1" applyBorder="1" applyAlignment="1"/>
    <xf numFmtId="164" fontId="16" fillId="5" borderId="2" xfId="8" applyNumberFormat="1" applyFont="1" applyFill="1" applyBorder="1" applyAlignment="1"/>
    <xf numFmtId="164" fontId="9" fillId="5" borderId="5" xfId="0" applyNumberFormat="1" applyFont="1" applyFill="1" applyBorder="1" applyAlignment="1">
      <alignment horizontal="right"/>
    </xf>
    <xf numFmtId="4" fontId="9" fillId="3" borderId="52" xfId="5" applyNumberFormat="1" applyFont="1" applyFill="1" applyBorder="1" applyAlignment="1">
      <alignment horizontal="right" wrapText="1"/>
    </xf>
    <xf numFmtId="4" fontId="9" fillId="5" borderId="52" xfId="5" applyNumberFormat="1" applyFont="1" applyFill="1" applyBorder="1" applyAlignment="1">
      <alignment horizontal="right"/>
    </xf>
    <xf numFmtId="4" fontId="9" fillId="5" borderId="22" xfId="5" applyNumberFormat="1" applyFont="1" applyFill="1" applyBorder="1" applyAlignment="1">
      <alignment horizontal="right"/>
    </xf>
    <xf numFmtId="4" fontId="8" fillId="3" borderId="52" xfId="5" applyNumberFormat="1" applyFont="1" applyFill="1" applyBorder="1" applyAlignment="1">
      <alignment horizontal="right"/>
    </xf>
    <xf numFmtId="164" fontId="16" fillId="3" borderId="2" xfId="8" applyNumberFormat="1" applyFont="1" applyFill="1" applyBorder="1" applyAlignment="1"/>
    <xf numFmtId="0" fontId="9" fillId="7" borderId="57" xfId="0" applyNumberFormat="1" applyFont="1" applyFill="1" applyBorder="1" applyAlignment="1">
      <alignment horizontal="center"/>
    </xf>
    <xf numFmtId="0" fontId="8" fillId="7" borderId="6" xfId="0" quotePrefix="1" applyNumberFormat="1" applyFont="1" applyFill="1" applyBorder="1" applyAlignment="1">
      <alignment horizontal="center" vertical="justify"/>
    </xf>
    <xf numFmtId="4" fontId="15" fillId="7" borderId="6" xfId="0" applyNumberFormat="1" applyFont="1" applyFill="1" applyBorder="1" applyAlignment="1">
      <alignment horizontal="center" vertical="center" wrapText="1"/>
    </xf>
    <xf numFmtId="4" fontId="8" fillId="7" borderId="6" xfId="5" applyNumberFormat="1" applyFont="1" applyFill="1" applyBorder="1" applyAlignment="1">
      <alignment horizontal="right"/>
    </xf>
    <xf numFmtId="164" fontId="8" fillId="7" borderId="6" xfId="0" applyNumberFormat="1" applyFont="1" applyFill="1" applyBorder="1" applyAlignment="1">
      <alignment horizontal="right"/>
    </xf>
    <xf numFmtId="164" fontId="16" fillId="7" borderId="6" xfId="8" applyNumberFormat="1" applyFont="1" applyFill="1" applyBorder="1" applyAlignment="1"/>
    <xf numFmtId="4" fontId="8" fillId="7" borderId="10" xfId="5" applyNumberFormat="1" applyFont="1" applyFill="1" applyBorder="1" applyAlignment="1">
      <alignment horizontal="right"/>
    </xf>
    <xf numFmtId="0" fontId="12" fillId="4" borderId="7" xfId="0" quotePrefix="1" applyNumberFormat="1" applyFont="1" applyFill="1" applyBorder="1" applyAlignment="1">
      <alignment horizontal="left" vertical="center" wrapText="1"/>
    </xf>
    <xf numFmtId="0" fontId="12" fillId="6" borderId="8" xfId="0" applyNumberFormat="1" applyFont="1" applyFill="1" applyBorder="1" applyAlignment="1">
      <alignment horizontal="center" vertical="center" wrapText="1"/>
    </xf>
    <xf numFmtId="4" fontId="12" fillId="6" borderId="8" xfId="0" applyNumberFormat="1" applyFont="1" applyFill="1" applyBorder="1" applyAlignment="1">
      <alignment horizontal="center" vertical="center" wrapText="1"/>
    </xf>
    <xf numFmtId="4" fontId="12" fillId="6" borderId="8" xfId="5" applyNumberFormat="1" applyFont="1" applyFill="1" applyBorder="1" applyAlignment="1">
      <alignment horizontal="right" vertical="center" wrapText="1"/>
    </xf>
    <xf numFmtId="164" fontId="12" fillId="4" borderId="8" xfId="0" applyNumberFormat="1" applyFont="1" applyFill="1" applyBorder="1" applyAlignment="1">
      <alignment horizontal="right" vertical="center" wrapText="1"/>
    </xf>
    <xf numFmtId="4" fontId="12" fillId="4" borderId="8" xfId="0" applyNumberFormat="1" applyFont="1" applyFill="1" applyBorder="1" applyAlignment="1">
      <alignment horizontal="right" vertical="center" wrapText="1"/>
    </xf>
    <xf numFmtId="4" fontId="12" fillId="4" borderId="8" xfId="5" applyNumberFormat="1" applyFont="1" applyFill="1" applyBorder="1" applyAlignment="1">
      <alignment horizontal="right" vertical="center" wrapText="1"/>
    </xf>
    <xf numFmtId="4" fontId="12" fillId="4" borderId="9" xfId="0" applyNumberFormat="1" applyFont="1" applyFill="1" applyBorder="1" applyAlignment="1">
      <alignment horizontal="right" vertical="center" wrapText="1"/>
    </xf>
    <xf numFmtId="0" fontId="9" fillId="5" borderId="51" xfId="0" applyNumberFormat="1" applyFont="1" applyFill="1" applyBorder="1" applyAlignment="1">
      <alignment horizontal="center"/>
    </xf>
    <xf numFmtId="3" fontId="9" fillId="5" borderId="3" xfId="0" applyNumberFormat="1" applyFont="1" applyFill="1" applyBorder="1" applyAlignment="1">
      <alignment horizontal="center"/>
    </xf>
    <xf numFmtId="4" fontId="27" fillId="5" borderId="3" xfId="0" applyNumberFormat="1" applyFont="1" applyFill="1" applyBorder="1" applyAlignment="1">
      <alignment horizontal="center" vertical="center" wrapText="1"/>
    </xf>
    <xf numFmtId="0" fontId="12" fillId="4" borderId="51" xfId="0" applyNumberFormat="1" applyFont="1" applyFill="1" applyBorder="1" applyAlignment="1">
      <alignment horizontal="left"/>
    </xf>
    <xf numFmtId="3" fontId="13" fillId="6" borderId="3" xfId="0" applyNumberFormat="1" applyFont="1" applyFill="1" applyBorder="1" applyAlignment="1">
      <alignment horizontal="center"/>
    </xf>
    <xf numFmtId="4" fontId="12" fillId="6" borderId="3" xfId="0" applyNumberFormat="1" applyFont="1" applyFill="1" applyBorder="1" applyAlignment="1">
      <alignment horizontal="center" vertical="center" wrapText="1"/>
    </xf>
    <xf numFmtId="4" fontId="13" fillId="6" borderId="3" xfId="5" applyNumberFormat="1" applyFont="1" applyFill="1" applyBorder="1" applyAlignment="1">
      <alignment horizontal="right"/>
    </xf>
    <xf numFmtId="164" fontId="13" fillId="4" borderId="3" xfId="0" applyNumberFormat="1" applyFont="1" applyFill="1" applyBorder="1" applyAlignment="1">
      <alignment horizontal="right"/>
    </xf>
    <xf numFmtId="4" fontId="12" fillId="4" borderId="3" xfId="5" applyNumberFormat="1" applyFont="1" applyFill="1" applyBorder="1" applyAlignment="1">
      <alignment horizontal="right"/>
    </xf>
    <xf numFmtId="164" fontId="12" fillId="4" borderId="3" xfId="8" applyNumberFormat="1" applyFont="1" applyFill="1" applyBorder="1" applyAlignment="1"/>
    <xf numFmtId="4" fontId="13" fillId="4" borderId="3" xfId="5" applyNumberFormat="1" applyFont="1" applyFill="1" applyBorder="1" applyAlignment="1">
      <alignment horizontal="right"/>
    </xf>
    <xf numFmtId="4" fontId="12" fillId="4" borderId="52" xfId="5" applyNumberFormat="1" applyFont="1" applyFill="1" applyBorder="1" applyAlignment="1">
      <alignment horizontal="right"/>
    </xf>
    <xf numFmtId="3" fontId="8" fillId="2" borderId="37" xfId="0" applyNumberFormat="1" applyFont="1" applyFill="1" applyBorder="1" applyAlignment="1">
      <alignment horizontal="center" wrapText="1"/>
    </xf>
    <xf numFmtId="164" fontId="17" fillId="2" borderId="37" xfId="8" applyNumberFormat="1" applyFont="1" applyFill="1" applyBorder="1" applyAlignment="1"/>
    <xf numFmtId="3" fontId="8" fillId="2" borderId="37" xfId="0" applyNumberFormat="1" applyFont="1" applyFill="1" applyBorder="1" applyAlignment="1">
      <alignment horizontal="center"/>
    </xf>
    <xf numFmtId="0" fontId="9" fillId="5" borderId="55" xfId="0" applyNumberFormat="1" applyFont="1" applyFill="1" applyBorder="1" applyAlignment="1">
      <alignment horizontal="center"/>
    </xf>
    <xf numFmtId="3" fontId="9" fillId="5" borderId="5" xfId="0" applyNumberFormat="1" applyFont="1" applyFill="1" applyBorder="1" applyAlignment="1">
      <alignment horizontal="center"/>
    </xf>
    <xf numFmtId="4" fontId="15" fillId="5" borderId="5" xfId="0" applyNumberFormat="1" applyFont="1" applyFill="1" applyBorder="1" applyAlignment="1">
      <alignment horizontal="center" vertical="center" wrapText="1"/>
    </xf>
    <xf numFmtId="49" fontId="9" fillId="5" borderId="4" xfId="0" applyNumberFormat="1" applyFont="1" applyFill="1" applyBorder="1" applyAlignment="1">
      <alignment horizontal="center" shrinkToFit="1"/>
    </xf>
    <xf numFmtId="49" fontId="8" fillId="2" borderId="37" xfId="0" applyNumberFormat="1" applyFont="1" applyFill="1" applyBorder="1" applyAlignment="1">
      <alignment horizontal="center" shrinkToFit="1"/>
    </xf>
    <xf numFmtId="49" fontId="9" fillId="3" borderId="3" xfId="0" applyNumberFormat="1" applyFont="1" applyFill="1" applyBorder="1" applyAlignment="1">
      <alignment horizontal="center" shrinkToFit="1"/>
    </xf>
    <xf numFmtId="0" fontId="8" fillId="2" borderId="33" xfId="0" applyNumberFormat="1" applyFont="1" applyFill="1" applyBorder="1" applyAlignment="1">
      <alignment horizontal="center"/>
    </xf>
    <xf numFmtId="0" fontId="8" fillId="2" borderId="53" xfId="0" applyNumberFormat="1" applyFont="1" applyFill="1" applyBorder="1" applyAlignment="1">
      <alignment horizontal="center" wrapText="1" shrinkToFit="1"/>
    </xf>
    <xf numFmtId="4" fontId="15" fillId="2" borderId="53" xfId="0" applyNumberFormat="1" applyFont="1" applyFill="1" applyBorder="1" applyAlignment="1">
      <alignment horizontal="center" vertical="center" wrapText="1"/>
    </xf>
    <xf numFmtId="4" fontId="8" fillId="2" borderId="53" xfId="5" applyNumberFormat="1" applyFont="1" applyFill="1" applyBorder="1" applyAlignment="1">
      <alignment horizontal="right"/>
    </xf>
    <xf numFmtId="164" fontId="8" fillId="2" borderId="53" xfId="0" applyNumberFormat="1" applyFont="1" applyFill="1" applyBorder="1" applyAlignment="1">
      <alignment horizontal="right"/>
    </xf>
    <xf numFmtId="164" fontId="8" fillId="2" borderId="53" xfId="8" applyNumberFormat="1" applyFont="1" applyFill="1" applyBorder="1" applyAlignment="1"/>
    <xf numFmtId="164" fontId="16" fillId="2" borderId="53" xfId="8" applyNumberFormat="1" applyFont="1" applyFill="1" applyBorder="1" applyAlignment="1"/>
    <xf numFmtId="4" fontId="8" fillId="2" borderId="35" xfId="5" applyNumberFormat="1" applyFont="1" applyFill="1" applyBorder="1" applyAlignment="1">
      <alignment horizontal="right"/>
    </xf>
    <xf numFmtId="0" fontId="9" fillId="3" borderId="36" xfId="0" applyNumberFormat="1" applyFont="1" applyFill="1" applyBorder="1" applyAlignment="1">
      <alignment horizontal="center"/>
    </xf>
    <xf numFmtId="3" fontId="9" fillId="3" borderId="37" xfId="0" applyNumberFormat="1" applyFont="1" applyFill="1" applyBorder="1" applyAlignment="1">
      <alignment horizontal="center"/>
    </xf>
    <xf numFmtId="4" fontId="15" fillId="3" borderId="37" xfId="0" applyNumberFormat="1" applyFont="1" applyFill="1" applyBorder="1" applyAlignment="1">
      <alignment horizontal="center" vertical="center" wrapText="1"/>
    </xf>
    <xf numFmtId="4" fontId="9" fillId="3" borderId="37" xfId="5" applyNumberFormat="1" applyFont="1" applyFill="1" applyBorder="1" applyAlignment="1">
      <alignment horizontal="right"/>
    </xf>
    <xf numFmtId="164" fontId="9" fillId="3" borderId="37" xfId="0" applyNumberFormat="1" applyFont="1" applyFill="1" applyBorder="1" applyAlignment="1">
      <alignment horizontal="right"/>
    </xf>
    <xf numFmtId="164" fontId="17" fillId="3" borderId="37" xfId="8" applyNumberFormat="1" applyFont="1" applyFill="1" applyBorder="1" applyAlignment="1"/>
    <xf numFmtId="4" fontId="9" fillId="3" borderId="38" xfId="5" applyNumberFormat="1" applyFont="1" applyFill="1" applyBorder="1" applyAlignment="1">
      <alignment horizontal="right"/>
    </xf>
    <xf numFmtId="0" fontId="26" fillId="7" borderId="13" xfId="0" applyNumberFormat="1" applyFont="1" applyFill="1" applyBorder="1" applyAlignment="1">
      <alignment horizontal="center" vertical="center"/>
    </xf>
    <xf numFmtId="0" fontId="26" fillId="7" borderId="14" xfId="0" applyNumberFormat="1" applyFont="1" applyFill="1" applyBorder="1" applyAlignment="1">
      <alignment horizontal="center" vertical="center"/>
    </xf>
    <xf numFmtId="0" fontId="26" fillId="7" borderId="15" xfId="0" applyNumberFormat="1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8" fillId="7" borderId="41" xfId="0" applyNumberFormat="1" applyFont="1" applyFill="1" applyBorder="1" applyAlignment="1">
      <alignment horizontal="center" vertical="center"/>
    </xf>
    <xf numFmtId="0" fontId="8" fillId="7" borderId="42" xfId="0" applyNumberFormat="1" applyFont="1" applyFill="1" applyBorder="1" applyAlignment="1">
      <alignment horizontal="center" vertical="center"/>
    </xf>
    <xf numFmtId="0" fontId="8" fillId="7" borderId="40" xfId="0" applyNumberFormat="1" applyFont="1" applyFill="1" applyBorder="1" applyAlignment="1">
      <alignment horizontal="center" vertical="center"/>
    </xf>
    <xf numFmtId="0" fontId="8" fillId="7" borderId="21" xfId="0" applyNumberFormat="1" applyFont="1" applyFill="1" applyBorder="1" applyAlignment="1">
      <alignment horizontal="center" vertical="center"/>
    </xf>
    <xf numFmtId="0" fontId="8" fillId="7" borderId="0" xfId="0" applyNumberFormat="1" applyFont="1" applyFill="1" applyBorder="1" applyAlignment="1">
      <alignment horizontal="center" vertical="center"/>
    </xf>
    <xf numFmtId="0" fontId="8" fillId="7" borderId="43" xfId="0" applyNumberFormat="1" applyFont="1" applyFill="1" applyBorder="1" applyAlignment="1">
      <alignment horizontal="center" vertical="center"/>
    </xf>
    <xf numFmtId="0" fontId="8" fillId="7" borderId="44" xfId="0" applyNumberFormat="1" applyFont="1" applyFill="1" applyBorder="1" applyAlignment="1">
      <alignment horizontal="center" vertical="center"/>
    </xf>
    <xf numFmtId="0" fontId="8" fillId="7" borderId="45" xfId="0" applyNumberFormat="1" applyFont="1" applyFill="1" applyBorder="1" applyAlignment="1">
      <alignment horizontal="center" vertical="center"/>
    </xf>
    <xf numFmtId="0" fontId="8" fillId="7" borderId="46" xfId="0" applyNumberFormat="1" applyFont="1" applyFill="1" applyBorder="1" applyAlignment="1">
      <alignment horizontal="center" vertical="center"/>
    </xf>
    <xf numFmtId="164" fontId="8" fillId="7" borderId="47" xfId="0" applyNumberFormat="1" applyFont="1" applyFill="1" applyBorder="1" applyAlignment="1">
      <alignment horizontal="center" vertical="center" wrapText="1"/>
    </xf>
    <xf numFmtId="164" fontId="8" fillId="7" borderId="48" xfId="0" applyNumberFormat="1" applyFont="1" applyFill="1" applyBorder="1" applyAlignment="1">
      <alignment horizontal="center" vertical="center" wrapText="1"/>
    </xf>
    <xf numFmtId="164" fontId="8" fillId="7" borderId="49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164" fontId="8" fillId="7" borderId="47" xfId="0" applyNumberFormat="1" applyFont="1" applyFill="1" applyBorder="1" applyAlignment="1">
      <alignment horizontal="center" vertical="center"/>
    </xf>
    <xf numFmtId="164" fontId="8" fillId="7" borderId="48" xfId="0" applyNumberFormat="1" applyFont="1" applyFill="1" applyBorder="1" applyAlignment="1">
      <alignment horizontal="center" vertical="center"/>
    </xf>
    <xf numFmtId="164" fontId="8" fillId="7" borderId="49" xfId="0" applyNumberFormat="1" applyFont="1" applyFill="1" applyBorder="1" applyAlignment="1">
      <alignment horizontal="center" vertical="center"/>
    </xf>
    <xf numFmtId="3" fontId="14" fillId="0" borderId="0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4" fontId="25" fillId="7" borderId="13" xfId="6" applyNumberFormat="1" applyFont="1" applyFill="1" applyBorder="1" applyAlignment="1">
      <alignment horizontal="center"/>
    </xf>
    <xf numFmtId="4" fontId="25" fillId="7" borderId="15" xfId="6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6" applyFont="1" applyAlignment="1">
      <alignment horizontal="center"/>
    </xf>
    <xf numFmtId="3" fontId="8" fillId="3" borderId="50" xfId="6" applyNumberFormat="1" applyFont="1" applyFill="1" applyBorder="1" applyAlignment="1">
      <alignment horizontal="center" wrapText="1"/>
    </xf>
    <xf numFmtId="3" fontId="8" fillId="3" borderId="40" xfId="6" applyNumberFormat="1" applyFont="1" applyFill="1" applyBorder="1" applyAlignment="1">
      <alignment horizontal="center" wrapText="1"/>
    </xf>
    <xf numFmtId="0" fontId="21" fillId="3" borderId="0" xfId="0" applyNumberFormat="1" applyFont="1" applyFill="1" applyBorder="1" applyAlignment="1">
      <alignment horizontal="center"/>
    </xf>
    <xf numFmtId="0" fontId="20" fillId="3" borderId="0" xfId="0" quotePrefix="1" applyNumberFormat="1" applyFont="1" applyFill="1" applyBorder="1" applyAlignment="1">
      <alignment horizontal="center" vertical="justify"/>
    </xf>
    <xf numFmtId="4" fontId="20" fillId="3" borderId="0" xfId="0" applyNumberFormat="1" applyFont="1" applyFill="1" applyBorder="1"/>
    <xf numFmtId="3" fontId="20" fillId="3" borderId="0" xfId="0" applyNumberFormat="1" applyFont="1" applyFill="1" applyBorder="1"/>
    <xf numFmtId="0" fontId="20" fillId="0" borderId="0" xfId="0" applyNumberFormat="1" applyFont="1" applyBorder="1" applyAlignment="1">
      <alignment horizontal="center"/>
    </xf>
    <xf numFmtId="3" fontId="22" fillId="0" borderId="0" xfId="0" applyNumberFormat="1" applyFont="1" applyAlignment="1">
      <alignment wrapText="1"/>
    </xf>
    <xf numFmtId="3" fontId="22" fillId="0" borderId="0" xfId="0" applyNumberFormat="1" applyFont="1"/>
    <xf numFmtId="4" fontId="22" fillId="0" borderId="0" xfId="0" applyNumberFormat="1" applyFont="1"/>
    <xf numFmtId="0" fontId="22" fillId="0" borderId="0" xfId="0" applyNumberFormat="1" applyFont="1" applyAlignment="1">
      <alignment horizontal="center"/>
    </xf>
    <xf numFmtId="0" fontId="22" fillId="0" borderId="0" xfId="0" applyNumberFormat="1" applyFont="1"/>
    <xf numFmtId="0" fontId="29" fillId="3" borderId="0" xfId="0" quotePrefix="1" applyNumberFormat="1" applyFont="1" applyFill="1" applyBorder="1" applyAlignment="1">
      <alignment horizontal="center" vertical="justify"/>
    </xf>
    <xf numFmtId="4" fontId="29" fillId="3" borderId="0" xfId="0" applyNumberFormat="1" applyFont="1" applyFill="1" applyBorder="1"/>
    <xf numFmtId="3" fontId="29" fillId="3" borderId="0" xfId="0" applyNumberFormat="1" applyFont="1" applyFill="1" applyBorder="1"/>
    <xf numFmtId="0" fontId="29" fillId="0" borderId="0" xfId="0" applyNumberFormat="1" applyFont="1" applyBorder="1" applyAlignment="1">
      <alignment horizontal="center"/>
    </xf>
    <xf numFmtId="0" fontId="28" fillId="0" borderId="0" xfId="0" applyNumberFormat="1" applyFont="1" applyBorder="1"/>
    <xf numFmtId="4" fontId="28" fillId="0" borderId="0" xfId="0" applyNumberFormat="1" applyFont="1" applyBorder="1"/>
    <xf numFmtId="3" fontId="30" fillId="0" borderId="0" xfId="0" applyNumberFormat="1" applyFont="1" applyAlignment="1">
      <alignment wrapText="1"/>
    </xf>
    <xf numFmtId="3" fontId="30" fillId="0" borderId="0" xfId="0" applyNumberFormat="1" applyFont="1"/>
    <xf numFmtId="3" fontId="31" fillId="0" borderId="0" xfId="0" applyNumberFormat="1" applyFont="1"/>
    <xf numFmtId="0" fontId="28" fillId="0" borderId="1" xfId="0" applyNumberFormat="1" applyFont="1" applyBorder="1" applyAlignment="1">
      <alignment horizontal="center"/>
    </xf>
    <xf numFmtId="4" fontId="29" fillId="0" borderId="0" xfId="0" applyNumberFormat="1" applyFont="1" applyBorder="1"/>
    <xf numFmtId="3" fontId="28" fillId="0" borderId="0" xfId="0" applyNumberFormat="1" applyFont="1" applyBorder="1" applyAlignment="1">
      <alignment wrapText="1"/>
    </xf>
    <xf numFmtId="3" fontId="32" fillId="0" borderId="0" xfId="0" applyNumberFormat="1" applyFont="1" applyAlignment="1">
      <alignment horizontal="center"/>
    </xf>
    <xf numFmtId="3" fontId="28" fillId="0" borderId="0" xfId="0" applyNumberFormat="1" applyFont="1"/>
    <xf numFmtId="4" fontId="28" fillId="0" borderId="0" xfId="0" applyNumberFormat="1" applyFont="1"/>
    <xf numFmtId="4" fontId="30" fillId="0" borderId="0" xfId="0" applyNumberFormat="1" applyFont="1"/>
    <xf numFmtId="3" fontId="28" fillId="0" borderId="0" xfId="0" applyNumberFormat="1" applyFont="1" applyBorder="1" applyAlignment="1">
      <alignment horizontal="left" indent="1"/>
    </xf>
    <xf numFmtId="3" fontId="30" fillId="0" borderId="0" xfId="0" applyNumberFormat="1" applyFont="1" applyBorder="1"/>
    <xf numFmtId="0" fontId="28" fillId="0" borderId="0" xfId="0" applyNumberFormat="1" applyFont="1" applyBorder="1" applyAlignment="1">
      <alignment horizontal="center"/>
    </xf>
    <xf numFmtId="3" fontId="33" fillId="0" borderId="0" xfId="0" applyNumberFormat="1" applyFont="1" applyAlignment="1">
      <alignment horizontal="center"/>
    </xf>
    <xf numFmtId="0" fontId="34" fillId="3" borderId="0" xfId="6" applyNumberFormat="1" applyFont="1" applyFill="1" applyBorder="1" applyAlignment="1">
      <alignment horizontal="left"/>
    </xf>
    <xf numFmtId="4" fontId="35" fillId="3" borderId="0" xfId="6" applyNumberFormat="1" applyFont="1" applyFill="1" applyBorder="1" applyAlignment="1">
      <alignment horizontal="right"/>
    </xf>
    <xf numFmtId="0" fontId="34" fillId="0" borderId="0" xfId="6" applyFont="1"/>
    <xf numFmtId="0" fontId="34" fillId="0" borderId="0" xfId="0" applyFont="1"/>
    <xf numFmtId="0" fontId="28" fillId="0" borderId="0" xfId="0" applyFont="1"/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196"/>
  <sheetViews>
    <sheetView tabSelected="1" topLeftCell="A166" zoomScale="75" zoomScaleNormal="75" workbookViewId="0">
      <selection activeCell="B198" sqref="B198"/>
    </sheetView>
  </sheetViews>
  <sheetFormatPr defaultColWidth="19.42578125" defaultRowHeight="18.75"/>
  <cols>
    <col min="1" max="1" width="32.42578125" style="28" customWidth="1"/>
    <col min="2" max="2" width="42.7109375" style="29" customWidth="1"/>
    <col min="3" max="3" width="19.7109375" style="2" bestFit="1" customWidth="1"/>
    <col min="4" max="4" width="19.7109375" style="30" bestFit="1" customWidth="1"/>
    <col min="5" max="5" width="18.140625" style="30" customWidth="1"/>
    <col min="6" max="6" width="20" style="1" bestFit="1" customWidth="1"/>
    <col min="7" max="7" width="21" style="1" customWidth="1"/>
    <col min="8" max="8" width="20" style="1" bestFit="1" customWidth="1"/>
    <col min="9" max="9" width="15.5703125" style="1" customWidth="1"/>
    <col min="10" max="10" width="19.7109375" style="1" bestFit="1" customWidth="1"/>
    <col min="11" max="11" width="16.85546875" style="1" customWidth="1"/>
    <col min="12" max="12" width="19" style="1" customWidth="1"/>
    <col min="13" max="13" width="21.42578125" style="1" customWidth="1"/>
    <col min="14" max="15" width="19.7109375" style="1" bestFit="1" customWidth="1"/>
    <col min="16" max="16" width="19" style="1" customWidth="1"/>
    <col min="17" max="17" width="19.7109375" style="1" bestFit="1" customWidth="1"/>
    <col min="18" max="18" width="16.140625" style="1" customWidth="1"/>
    <col min="19" max="19" width="19.7109375" style="1" bestFit="1" customWidth="1"/>
    <col min="20" max="20" width="19.7109375" style="1" customWidth="1"/>
    <col min="21" max="21" width="19.5703125" style="1" bestFit="1" customWidth="1"/>
    <col min="22" max="57" width="19.42578125" style="34"/>
    <col min="58" max="16384" width="19.42578125" style="1"/>
  </cols>
  <sheetData>
    <row r="1" spans="1:22" ht="33.75" customHeight="1" thickBot="1">
      <c r="A1" s="305" t="s">
        <v>65</v>
      </c>
      <c r="B1" s="306"/>
      <c r="C1" s="306"/>
      <c r="D1" s="307"/>
      <c r="E1" s="164"/>
      <c r="V1" s="61"/>
    </row>
    <row r="2" spans="1:22" ht="20.25" customHeight="1">
      <c r="A2" s="324" t="s">
        <v>204</v>
      </c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61"/>
    </row>
    <row r="3" spans="1:22" ht="20.25" customHeight="1">
      <c r="A3" s="4"/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156"/>
      <c r="N3" s="5"/>
      <c r="O3" s="3"/>
      <c r="P3" s="158"/>
      <c r="Q3" s="3"/>
      <c r="R3" s="158"/>
      <c r="S3" s="3"/>
      <c r="T3" s="235"/>
      <c r="U3" s="3"/>
      <c r="V3" s="61"/>
    </row>
    <row r="4" spans="1:22" ht="18" customHeight="1">
      <c r="A4" s="6" t="s">
        <v>12</v>
      </c>
      <c r="B4" s="7"/>
      <c r="C4" s="8"/>
      <c r="D4" s="9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2" ht="22.5" customHeight="1">
      <c r="A5" s="12" t="s">
        <v>65</v>
      </c>
      <c r="B5" s="13"/>
      <c r="C5" s="14"/>
      <c r="D5" s="15"/>
      <c r="E5" s="15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2" ht="16.5" customHeight="1" thickBot="1">
      <c r="A6" s="16"/>
      <c r="B6" s="10"/>
      <c r="C6" s="11"/>
      <c r="D6" s="15"/>
      <c r="E6" s="15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2" ht="36.75" thickBot="1">
      <c r="A7" s="172" t="s">
        <v>13</v>
      </c>
      <c r="B7" s="173" t="s">
        <v>183</v>
      </c>
      <c r="C7" s="165" t="s">
        <v>169</v>
      </c>
      <c r="D7" s="166" t="s">
        <v>184</v>
      </c>
      <c r="E7" s="161"/>
      <c r="F7" s="308" t="s">
        <v>74</v>
      </c>
      <c r="G7" s="308"/>
      <c r="H7" s="308"/>
      <c r="I7" s="308"/>
      <c r="J7" s="308"/>
      <c r="K7" s="308"/>
      <c r="L7" s="308"/>
      <c r="M7" s="308"/>
      <c r="N7" s="308"/>
      <c r="O7" s="308"/>
      <c r="P7" s="155"/>
      <c r="Q7" s="18"/>
      <c r="R7" s="18"/>
      <c r="S7" s="308"/>
      <c r="T7" s="308"/>
      <c r="U7" s="308"/>
    </row>
    <row r="8" spans="1:22" ht="19.5" customHeight="1">
      <c r="A8" s="148" t="s">
        <v>9</v>
      </c>
      <c r="B8" s="149">
        <f>D181+E181+F181+G181+H181+I181+J181+K181</f>
        <v>905504.78</v>
      </c>
      <c r="C8" s="167">
        <v>7282065</v>
      </c>
      <c r="D8" s="168">
        <f>C8</f>
        <v>7282065</v>
      </c>
      <c r="E8" s="162"/>
      <c r="F8" s="308"/>
      <c r="G8" s="308"/>
      <c r="H8" s="308"/>
      <c r="I8" s="308"/>
      <c r="J8" s="308"/>
      <c r="K8" s="308"/>
      <c r="L8" s="311"/>
      <c r="M8" s="311"/>
      <c r="N8" s="311"/>
      <c r="O8" s="311"/>
      <c r="P8" s="157"/>
      <c r="Q8" s="20"/>
      <c r="R8" s="20"/>
      <c r="S8" s="309"/>
      <c r="T8" s="309"/>
      <c r="U8" s="309"/>
    </row>
    <row r="9" spans="1:22" ht="36.75" customHeight="1">
      <c r="A9" s="64" t="s">
        <v>59</v>
      </c>
      <c r="B9" s="19">
        <v>0</v>
      </c>
      <c r="C9" s="169">
        <v>700</v>
      </c>
      <c r="D9" s="170">
        <v>700</v>
      </c>
      <c r="E9" s="162"/>
      <c r="F9" s="308" t="s">
        <v>149</v>
      </c>
      <c r="G9" s="308"/>
      <c r="H9" s="308"/>
      <c r="I9" s="308"/>
      <c r="J9" s="308"/>
      <c r="K9" s="308"/>
      <c r="L9" s="308"/>
      <c r="M9" s="308"/>
      <c r="N9" s="308"/>
      <c r="O9" s="308"/>
      <c r="P9" s="155"/>
      <c r="Q9" s="21"/>
      <c r="R9" s="21"/>
      <c r="S9" s="309"/>
      <c r="T9" s="309"/>
      <c r="U9" s="309"/>
    </row>
    <row r="10" spans="1:22" ht="21" customHeight="1">
      <c r="A10" s="64" t="s">
        <v>148</v>
      </c>
      <c r="B10" s="19">
        <f>L181+M181+L183</f>
        <v>607540.58000000007</v>
      </c>
      <c r="C10" s="169">
        <v>596600</v>
      </c>
      <c r="D10" s="170">
        <v>596600</v>
      </c>
      <c r="E10" s="162"/>
      <c r="F10" s="63"/>
      <c r="G10" s="155"/>
      <c r="H10" s="17"/>
      <c r="I10" s="155"/>
      <c r="J10" s="17"/>
      <c r="K10" s="155"/>
      <c r="L10" s="17"/>
      <c r="M10" s="155"/>
      <c r="N10" s="17"/>
      <c r="O10" s="17"/>
      <c r="P10" s="155"/>
      <c r="Q10" s="21"/>
      <c r="R10" s="21"/>
      <c r="S10" s="22"/>
      <c r="T10" s="234"/>
      <c r="U10" s="22"/>
    </row>
    <row r="11" spans="1:22" ht="34.5" customHeight="1">
      <c r="A11" s="65" t="s">
        <v>203</v>
      </c>
      <c r="B11" s="23">
        <f>T181</f>
        <v>6200</v>
      </c>
      <c r="C11" s="169">
        <v>0</v>
      </c>
      <c r="D11" s="170">
        <v>0</v>
      </c>
      <c r="E11" s="162"/>
      <c r="F11" s="308" t="s">
        <v>75</v>
      </c>
      <c r="G11" s="308"/>
      <c r="H11" s="308"/>
      <c r="I11" s="308"/>
      <c r="J11" s="308"/>
      <c r="K11" s="308"/>
      <c r="L11" s="311"/>
      <c r="M11" s="311"/>
      <c r="N11" s="311"/>
      <c r="O11" s="311"/>
      <c r="P11" s="157"/>
      <c r="Q11" s="21"/>
      <c r="R11" s="21"/>
      <c r="S11" s="309"/>
      <c r="T11" s="309"/>
      <c r="U11" s="309"/>
    </row>
    <row r="12" spans="1:22">
      <c r="A12" s="66" t="s">
        <v>1</v>
      </c>
      <c r="B12" s="19">
        <f>Q181+R181</f>
        <v>14000</v>
      </c>
      <c r="C12" s="169">
        <v>0</v>
      </c>
      <c r="D12" s="170">
        <v>0</v>
      </c>
      <c r="E12" s="162"/>
      <c r="F12" s="330" t="s">
        <v>76</v>
      </c>
      <c r="G12" s="330"/>
      <c r="H12" s="330"/>
      <c r="I12" s="330"/>
      <c r="J12" s="330"/>
      <c r="K12" s="330"/>
      <c r="L12" s="331"/>
      <c r="M12" s="331"/>
      <c r="N12" s="331"/>
      <c r="O12" s="331"/>
      <c r="P12" s="154"/>
      <c r="Q12" s="24"/>
      <c r="R12" s="24"/>
      <c r="S12" s="331"/>
      <c r="T12" s="331"/>
      <c r="U12" s="331"/>
    </row>
    <row r="13" spans="1:22" ht="19.5" thickBot="1">
      <c r="A13" s="66" t="s">
        <v>11</v>
      </c>
      <c r="B13" s="19">
        <f>P181+O181</f>
        <v>6437484.0199999996</v>
      </c>
      <c r="C13" s="169">
        <v>81400</v>
      </c>
      <c r="D13" s="170">
        <v>81400</v>
      </c>
      <c r="E13" s="162"/>
      <c r="F13" s="10"/>
      <c r="G13" s="10"/>
      <c r="H13" s="10"/>
      <c r="I13" s="10"/>
      <c r="J13" s="10"/>
      <c r="K13" s="10"/>
      <c r="L13" s="25"/>
      <c r="M13" s="25"/>
      <c r="N13" s="25"/>
      <c r="O13" s="10"/>
      <c r="P13" s="10"/>
      <c r="Q13" s="10"/>
      <c r="R13" s="10"/>
      <c r="S13" s="10"/>
      <c r="T13" s="10"/>
      <c r="U13" s="10"/>
    </row>
    <row r="14" spans="1:22" ht="19.5" thickBot="1">
      <c r="A14" s="174" t="s">
        <v>14</v>
      </c>
      <c r="B14" s="175">
        <f>SUM(B8:B13)</f>
        <v>7970729.3799999999</v>
      </c>
      <c r="C14" s="167">
        <f>SUM(C8:C13)</f>
        <v>7960765</v>
      </c>
      <c r="D14" s="171">
        <f>SUM(D8:D13)</f>
        <v>7960765</v>
      </c>
      <c r="E14" s="162"/>
      <c r="F14" s="10"/>
      <c r="G14" s="10"/>
      <c r="H14" s="10"/>
      <c r="I14" s="10"/>
      <c r="J14" s="10"/>
      <c r="K14" s="10"/>
      <c r="L14" s="27"/>
      <c r="M14" s="27"/>
      <c r="N14" s="27"/>
      <c r="O14" s="10"/>
      <c r="P14" s="10"/>
      <c r="Q14" s="10"/>
      <c r="R14" s="10"/>
      <c r="S14" s="10"/>
      <c r="T14" s="10"/>
      <c r="U14" s="10"/>
    </row>
    <row r="15" spans="1:22" ht="37.5" customHeight="1" thickBot="1">
      <c r="A15" s="150" t="s">
        <v>177</v>
      </c>
      <c r="B15" s="151">
        <v>-110000</v>
      </c>
      <c r="C15" s="151">
        <v>-80000</v>
      </c>
      <c r="D15" s="152">
        <v>-80000</v>
      </c>
      <c r="E15" s="163"/>
      <c r="S15" s="10"/>
      <c r="T15" s="10"/>
      <c r="U15" s="10"/>
    </row>
    <row r="16" spans="1:22" ht="22.5" customHeight="1" thickBot="1">
      <c r="A16" s="176" t="s">
        <v>14</v>
      </c>
      <c r="B16" s="177">
        <f>B14+B15</f>
        <v>7860729.3799999999</v>
      </c>
      <c r="C16" s="177">
        <f>C14+C15</f>
        <v>7880765</v>
      </c>
      <c r="D16" s="178">
        <f>C16</f>
        <v>7880765</v>
      </c>
      <c r="E16" s="26"/>
      <c r="S16" s="10"/>
      <c r="T16" s="10"/>
      <c r="U16" s="10"/>
    </row>
    <row r="17" spans="1:57" ht="30.75" customHeight="1">
      <c r="B17" s="2"/>
      <c r="S17" s="10"/>
      <c r="T17" s="10"/>
      <c r="U17" s="10"/>
    </row>
    <row r="18" spans="1:57" s="30" customFormat="1" ht="21.75" customHeight="1" thickBot="1">
      <c r="A18" s="32" t="s">
        <v>15</v>
      </c>
      <c r="B18" s="33"/>
      <c r="C18" s="11"/>
      <c r="D18" s="33" t="s">
        <v>66</v>
      </c>
      <c r="E18" s="33"/>
      <c r="F18" s="13"/>
      <c r="G18" s="13"/>
      <c r="H18" s="13"/>
      <c r="I18" s="13"/>
      <c r="J18" s="13"/>
      <c r="K18" s="13"/>
      <c r="L18" s="13"/>
      <c r="M18" s="13"/>
      <c r="N18" s="13"/>
      <c r="O18" s="10"/>
      <c r="P18" s="10"/>
      <c r="Q18" s="10"/>
      <c r="R18" s="10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</row>
    <row r="19" spans="1:57" ht="107.25" customHeight="1" thickBot="1">
      <c r="A19" s="179" t="s">
        <v>16</v>
      </c>
      <c r="B19" s="180" t="s">
        <v>0</v>
      </c>
      <c r="C19" s="165" t="s">
        <v>173</v>
      </c>
      <c r="D19" s="181" t="s">
        <v>68</v>
      </c>
      <c r="E19" s="181" t="s">
        <v>185</v>
      </c>
      <c r="F19" s="181" t="s">
        <v>70</v>
      </c>
      <c r="G19" s="181" t="s">
        <v>185</v>
      </c>
      <c r="H19" s="181" t="s">
        <v>71</v>
      </c>
      <c r="I19" s="181" t="s">
        <v>185</v>
      </c>
      <c r="J19" s="181" t="s">
        <v>69</v>
      </c>
      <c r="K19" s="181" t="s">
        <v>185</v>
      </c>
      <c r="L19" s="181" t="s">
        <v>67</v>
      </c>
      <c r="M19" s="181" t="s">
        <v>185</v>
      </c>
      <c r="N19" s="181" t="s">
        <v>8</v>
      </c>
      <c r="O19" s="181" t="s">
        <v>11</v>
      </c>
      <c r="P19" s="181" t="s">
        <v>187</v>
      </c>
      <c r="Q19" s="181" t="s">
        <v>1</v>
      </c>
      <c r="R19" s="181" t="s">
        <v>185</v>
      </c>
      <c r="S19" s="181" t="s">
        <v>152</v>
      </c>
      <c r="T19" s="181" t="s">
        <v>185</v>
      </c>
      <c r="U19" s="181" t="s">
        <v>23</v>
      </c>
    </row>
    <row r="20" spans="1:57" ht="19.5" thickBot="1">
      <c r="A20" s="261">
        <v>3</v>
      </c>
      <c r="B20" s="262"/>
      <c r="C20" s="263">
        <v>7707357.6399999997</v>
      </c>
      <c r="D20" s="264">
        <v>5871000</v>
      </c>
      <c r="E20" s="264">
        <f>E21+E29</f>
        <v>-5871000</v>
      </c>
      <c r="F20" s="265">
        <v>695000</v>
      </c>
      <c r="G20" s="265">
        <f>G29+G137</f>
        <v>1.1084466677857563E-11</v>
      </c>
      <c r="H20" s="266">
        <v>221100</v>
      </c>
      <c r="I20" s="266">
        <f>I29</f>
        <v>-66202.100000000006</v>
      </c>
      <c r="J20" s="267">
        <v>12000</v>
      </c>
      <c r="K20" s="267">
        <f>K21+K29</f>
        <v>43606.879999999997</v>
      </c>
      <c r="L20" s="267">
        <v>352300</v>
      </c>
      <c r="M20" s="267">
        <f>M21+M29+M136+M143</f>
        <v>9668.84</v>
      </c>
      <c r="N20" s="266">
        <v>0</v>
      </c>
      <c r="O20" s="266">
        <v>72400</v>
      </c>
      <c r="P20" s="266">
        <f>P21+P29</f>
        <v>6363484.0199999996</v>
      </c>
      <c r="Q20" s="266">
        <v>4000</v>
      </c>
      <c r="R20" s="266">
        <v>0</v>
      </c>
      <c r="S20" s="266">
        <v>0</v>
      </c>
      <c r="T20" s="266">
        <v>0</v>
      </c>
      <c r="U20" s="268">
        <v>0</v>
      </c>
    </row>
    <row r="21" spans="1:57" ht="19.5" thickBot="1">
      <c r="A21" s="143">
        <v>31</v>
      </c>
      <c r="B21" s="144" t="s">
        <v>7</v>
      </c>
      <c r="C21" s="145">
        <v>6293492.0300000003</v>
      </c>
      <c r="D21" s="146">
        <v>5725000</v>
      </c>
      <c r="E21" s="146">
        <f>E22+E24+E26</f>
        <v>-5725000</v>
      </c>
      <c r="F21" s="147">
        <v>0</v>
      </c>
      <c r="G21" s="147">
        <v>0</v>
      </c>
      <c r="H21" s="147">
        <v>0</v>
      </c>
      <c r="I21" s="147">
        <v>0</v>
      </c>
      <c r="J21" s="146">
        <v>12000</v>
      </c>
      <c r="K21" s="146">
        <f>K24</f>
        <v>-6000</v>
      </c>
      <c r="L21" s="146">
        <v>0</v>
      </c>
      <c r="M21" s="146">
        <f>M22</f>
        <v>4492.03</v>
      </c>
      <c r="N21" s="147">
        <v>0</v>
      </c>
      <c r="O21" s="147">
        <v>53000</v>
      </c>
      <c r="P21" s="147">
        <f>P22+P24+P26</f>
        <v>6230000</v>
      </c>
      <c r="Q21" s="147">
        <v>0</v>
      </c>
      <c r="R21" s="147">
        <v>0</v>
      </c>
      <c r="S21" s="147">
        <v>0</v>
      </c>
      <c r="T21" s="147">
        <v>0</v>
      </c>
      <c r="U21" s="218">
        <v>0</v>
      </c>
    </row>
    <row r="22" spans="1:57" s="35" customFormat="1" ht="19.5" thickBot="1">
      <c r="A22" s="143">
        <v>311</v>
      </c>
      <c r="B22" s="144" t="s">
        <v>19</v>
      </c>
      <c r="C22" s="145">
        <v>5257492.03</v>
      </c>
      <c r="D22" s="146">
        <v>4800000</v>
      </c>
      <c r="E22" s="146">
        <f>E23</f>
        <v>-4800000</v>
      </c>
      <c r="F22" s="147">
        <v>0</v>
      </c>
      <c r="G22" s="147">
        <v>0</v>
      </c>
      <c r="H22" s="147">
        <v>0</v>
      </c>
      <c r="I22" s="147">
        <v>0</v>
      </c>
      <c r="J22" s="146">
        <v>0</v>
      </c>
      <c r="K22" s="146">
        <v>0</v>
      </c>
      <c r="L22" s="146">
        <v>0</v>
      </c>
      <c r="M22" s="146">
        <f>M23</f>
        <v>4492.03</v>
      </c>
      <c r="N22" s="147">
        <v>0</v>
      </c>
      <c r="O22" s="147">
        <v>53000</v>
      </c>
      <c r="P22" s="147">
        <f>P23</f>
        <v>5200000</v>
      </c>
      <c r="Q22" s="147">
        <v>0</v>
      </c>
      <c r="R22" s="147">
        <v>0</v>
      </c>
      <c r="S22" s="147">
        <v>0</v>
      </c>
      <c r="T22" s="147">
        <v>0</v>
      </c>
      <c r="U22" s="218">
        <v>0</v>
      </c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9.5" thickBot="1">
      <c r="A23" s="193">
        <v>31111</v>
      </c>
      <c r="B23" s="194" t="s">
        <v>28</v>
      </c>
      <c r="C23" s="207">
        <v>5257492.03</v>
      </c>
      <c r="D23" s="195">
        <v>4800000</v>
      </c>
      <c r="E23" s="195">
        <v>-4800000</v>
      </c>
      <c r="F23" s="196">
        <v>0</v>
      </c>
      <c r="G23" s="196">
        <v>0</v>
      </c>
      <c r="H23" s="196">
        <v>0</v>
      </c>
      <c r="I23" s="196">
        <v>0</v>
      </c>
      <c r="J23" s="195">
        <v>0</v>
      </c>
      <c r="K23" s="195">
        <v>0</v>
      </c>
      <c r="L23" s="195">
        <v>0</v>
      </c>
      <c r="M23" s="195">
        <v>4492.03</v>
      </c>
      <c r="N23" s="196">
        <v>0</v>
      </c>
      <c r="O23" s="196">
        <v>53000</v>
      </c>
      <c r="P23" s="196">
        <v>5200000</v>
      </c>
      <c r="Q23" s="196">
        <v>0</v>
      </c>
      <c r="R23" s="196">
        <v>0</v>
      </c>
      <c r="S23" s="196">
        <v>0</v>
      </c>
      <c r="T23" s="196">
        <v>0</v>
      </c>
      <c r="U23" s="219">
        <v>0</v>
      </c>
    </row>
    <row r="24" spans="1:57" s="35" customFormat="1" ht="19.5" thickBot="1">
      <c r="A24" s="143">
        <v>312</v>
      </c>
      <c r="B24" s="144" t="s">
        <v>17</v>
      </c>
      <c r="C24" s="145">
        <v>236000</v>
      </c>
      <c r="D24" s="146">
        <v>170000</v>
      </c>
      <c r="E24" s="146">
        <f>E25</f>
        <v>-170000</v>
      </c>
      <c r="F24" s="147">
        <v>0</v>
      </c>
      <c r="G24" s="147">
        <v>0</v>
      </c>
      <c r="H24" s="147">
        <v>0</v>
      </c>
      <c r="I24" s="147">
        <v>0</v>
      </c>
      <c r="J24" s="146">
        <v>12000</v>
      </c>
      <c r="K24" s="146">
        <f>K25</f>
        <v>-6000</v>
      </c>
      <c r="L24" s="146">
        <v>0</v>
      </c>
      <c r="M24" s="146">
        <v>0</v>
      </c>
      <c r="N24" s="147">
        <v>0</v>
      </c>
      <c r="O24" s="147">
        <v>0</v>
      </c>
      <c r="P24" s="147">
        <f>P25</f>
        <v>230000</v>
      </c>
      <c r="Q24" s="147">
        <v>0</v>
      </c>
      <c r="R24" s="147">
        <v>0</v>
      </c>
      <c r="S24" s="147">
        <v>0</v>
      </c>
      <c r="T24" s="147">
        <v>0</v>
      </c>
      <c r="U24" s="218">
        <v>0</v>
      </c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9.5" thickBot="1">
      <c r="A25" s="193">
        <v>3121</v>
      </c>
      <c r="B25" s="194" t="s">
        <v>29</v>
      </c>
      <c r="C25" s="207">
        <v>236000</v>
      </c>
      <c r="D25" s="195">
        <v>170000</v>
      </c>
      <c r="E25" s="195">
        <v>-170000</v>
      </c>
      <c r="F25" s="196">
        <v>0</v>
      </c>
      <c r="G25" s="196">
        <v>0</v>
      </c>
      <c r="H25" s="196">
        <v>0</v>
      </c>
      <c r="I25" s="196">
        <v>0</v>
      </c>
      <c r="J25" s="195">
        <v>12000</v>
      </c>
      <c r="K25" s="195">
        <v>-6000</v>
      </c>
      <c r="L25" s="195">
        <v>0</v>
      </c>
      <c r="M25" s="195">
        <v>0</v>
      </c>
      <c r="N25" s="196">
        <v>0</v>
      </c>
      <c r="O25" s="196">
        <v>0</v>
      </c>
      <c r="P25" s="196">
        <v>230000</v>
      </c>
      <c r="Q25" s="196">
        <v>0</v>
      </c>
      <c r="R25" s="196">
        <v>0</v>
      </c>
      <c r="S25" s="196">
        <v>0</v>
      </c>
      <c r="T25" s="196">
        <v>0</v>
      </c>
      <c r="U25" s="219">
        <v>0</v>
      </c>
    </row>
    <row r="26" spans="1:57" s="35" customFormat="1" ht="19.5" thickBot="1">
      <c r="A26" s="143">
        <v>313</v>
      </c>
      <c r="B26" s="144" t="s">
        <v>25</v>
      </c>
      <c r="C26" s="145">
        <v>800000</v>
      </c>
      <c r="D26" s="146">
        <v>755000</v>
      </c>
      <c r="E26" s="146">
        <f>E27</f>
        <v>-755000</v>
      </c>
      <c r="F26" s="147">
        <v>0</v>
      </c>
      <c r="G26" s="147">
        <v>0</v>
      </c>
      <c r="H26" s="147">
        <v>0</v>
      </c>
      <c r="I26" s="147">
        <v>0</v>
      </c>
      <c r="J26" s="146">
        <v>0</v>
      </c>
      <c r="K26" s="146">
        <v>0</v>
      </c>
      <c r="L26" s="146">
        <v>0</v>
      </c>
      <c r="M26" s="146">
        <v>0</v>
      </c>
      <c r="N26" s="147">
        <v>0</v>
      </c>
      <c r="O26" s="147">
        <v>0</v>
      </c>
      <c r="P26" s="147">
        <f>P27</f>
        <v>800000</v>
      </c>
      <c r="Q26" s="147">
        <v>0</v>
      </c>
      <c r="R26" s="147">
        <v>0</v>
      </c>
      <c r="S26" s="147">
        <v>0</v>
      </c>
      <c r="T26" s="147">
        <v>0</v>
      </c>
      <c r="U26" s="218">
        <v>0</v>
      </c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>
      <c r="A27" s="192">
        <v>3132</v>
      </c>
      <c r="B27" s="37" t="s">
        <v>30</v>
      </c>
      <c r="C27" s="208">
        <v>800000</v>
      </c>
      <c r="D27" s="87">
        <v>755000</v>
      </c>
      <c r="E27" s="87">
        <v>-755000</v>
      </c>
      <c r="F27" s="69">
        <v>0</v>
      </c>
      <c r="G27" s="69">
        <v>0</v>
      </c>
      <c r="H27" s="69">
        <v>0</v>
      </c>
      <c r="I27" s="69">
        <v>0</v>
      </c>
      <c r="J27" s="87">
        <v>0</v>
      </c>
      <c r="K27" s="87">
        <v>0</v>
      </c>
      <c r="L27" s="87">
        <v>0</v>
      </c>
      <c r="M27" s="87">
        <v>0</v>
      </c>
      <c r="N27" s="69">
        <v>0</v>
      </c>
      <c r="O27" s="69">
        <v>0</v>
      </c>
      <c r="P27" s="69">
        <v>800000</v>
      </c>
      <c r="Q27" s="69">
        <v>0</v>
      </c>
      <c r="R27" s="69">
        <v>0</v>
      </c>
      <c r="S27" s="69">
        <v>0</v>
      </c>
      <c r="T27" s="69">
        <v>0</v>
      </c>
      <c r="U27" s="220">
        <v>0</v>
      </c>
    </row>
    <row r="28" spans="1:57" ht="19.5" thickBot="1">
      <c r="A28" s="197">
        <v>3133</v>
      </c>
      <c r="B28" s="38" t="s">
        <v>31</v>
      </c>
      <c r="C28" s="209">
        <v>0</v>
      </c>
      <c r="D28" s="95">
        <v>0</v>
      </c>
      <c r="E28" s="95">
        <v>0</v>
      </c>
      <c r="F28" s="70">
        <v>0</v>
      </c>
      <c r="G28" s="70">
        <v>0</v>
      </c>
      <c r="H28" s="68">
        <v>0</v>
      </c>
      <c r="I28" s="68">
        <v>0</v>
      </c>
      <c r="J28" s="95">
        <v>0</v>
      </c>
      <c r="K28" s="95">
        <v>0</v>
      </c>
      <c r="L28" s="95">
        <v>0</v>
      </c>
      <c r="M28" s="95">
        <v>0</v>
      </c>
      <c r="N28" s="68">
        <v>0</v>
      </c>
      <c r="O28" s="68">
        <v>0</v>
      </c>
      <c r="P28" s="68">
        <v>0</v>
      </c>
      <c r="Q28" s="68">
        <v>0</v>
      </c>
      <c r="R28" s="68">
        <v>0</v>
      </c>
      <c r="S28" s="68">
        <v>0</v>
      </c>
      <c r="T28" s="68">
        <v>0</v>
      </c>
      <c r="U28" s="221">
        <v>0</v>
      </c>
    </row>
    <row r="29" spans="1:57" ht="22.5" customHeight="1" thickBot="1">
      <c r="A29" s="143">
        <v>32</v>
      </c>
      <c r="B29" s="144" t="s">
        <v>18</v>
      </c>
      <c r="C29" s="145">
        <v>1404069.1600000001</v>
      </c>
      <c r="D29" s="146">
        <v>146000</v>
      </c>
      <c r="E29" s="146">
        <f>E69+E121</f>
        <v>-146000</v>
      </c>
      <c r="F29" s="198">
        <v>691000</v>
      </c>
      <c r="G29" s="198">
        <f>G30+G46+G69+G121</f>
        <v>466.07000000001108</v>
      </c>
      <c r="H29" s="147">
        <v>221100</v>
      </c>
      <c r="I29" s="147">
        <f>I46+I69</f>
        <v>-66202.100000000006</v>
      </c>
      <c r="J29" s="146">
        <v>0</v>
      </c>
      <c r="K29" s="146">
        <f>K30</f>
        <v>49606.879999999997</v>
      </c>
      <c r="L29" s="199">
        <v>348000</v>
      </c>
      <c r="M29" s="199">
        <f>M30+M46+M69+M117+M121</f>
        <v>3214.2900000000009</v>
      </c>
      <c r="N29" s="147">
        <v>0</v>
      </c>
      <c r="O29" s="147">
        <v>19400</v>
      </c>
      <c r="P29" s="147">
        <f>P30+P69+P117+P121</f>
        <v>133484.01999999999</v>
      </c>
      <c r="Q29" s="147">
        <v>4000</v>
      </c>
      <c r="R29" s="147">
        <v>0</v>
      </c>
      <c r="S29" s="147">
        <v>0</v>
      </c>
      <c r="T29" s="147">
        <v>0</v>
      </c>
      <c r="U29" s="218">
        <v>0</v>
      </c>
    </row>
    <row r="30" spans="1:57" s="35" customFormat="1" ht="39.75" customHeight="1" thickBot="1">
      <c r="A30" s="143">
        <v>321</v>
      </c>
      <c r="B30" s="202" t="s">
        <v>60</v>
      </c>
      <c r="C30" s="145">
        <v>411475.04</v>
      </c>
      <c r="D30" s="203">
        <v>0</v>
      </c>
      <c r="E30" s="203">
        <v>0</v>
      </c>
      <c r="F30" s="198">
        <v>409629.32999999996</v>
      </c>
      <c r="G30" s="198">
        <f>G39+G40</f>
        <v>-68117.679999999993</v>
      </c>
      <c r="H30" s="147">
        <v>0</v>
      </c>
      <c r="I30" s="147">
        <v>0</v>
      </c>
      <c r="J30" s="146">
        <v>0</v>
      </c>
      <c r="K30" s="146">
        <f>K39</f>
        <v>49606.879999999997</v>
      </c>
      <c r="L30" s="199">
        <v>33000</v>
      </c>
      <c r="M30" s="199">
        <f>M31+M43</f>
        <v>-20000</v>
      </c>
      <c r="N30" s="147">
        <v>0</v>
      </c>
      <c r="O30" s="147">
        <v>8400</v>
      </c>
      <c r="P30" s="147">
        <f>P39</f>
        <v>-1043.49</v>
      </c>
      <c r="Q30" s="147">
        <v>0</v>
      </c>
      <c r="R30" s="147">
        <v>0</v>
      </c>
      <c r="S30" s="147">
        <v>0</v>
      </c>
      <c r="T30" s="147">
        <v>0</v>
      </c>
      <c r="U30" s="218">
        <v>0</v>
      </c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s="41" customFormat="1">
      <c r="A31" s="200">
        <v>3211</v>
      </c>
      <c r="B31" s="40" t="s">
        <v>32</v>
      </c>
      <c r="C31" s="211">
        <v>29145.279999999999</v>
      </c>
      <c r="D31" s="81">
        <v>0</v>
      </c>
      <c r="E31" s="81">
        <v>0</v>
      </c>
      <c r="F31" s="71">
        <v>19145.28</v>
      </c>
      <c r="G31" s="71">
        <v>0</v>
      </c>
      <c r="H31" s="72">
        <v>0</v>
      </c>
      <c r="I31" s="72">
        <v>0</v>
      </c>
      <c r="J31" s="88">
        <v>0</v>
      </c>
      <c r="K31" s="88">
        <v>0</v>
      </c>
      <c r="L31" s="159">
        <v>27000</v>
      </c>
      <c r="M31" s="159">
        <f>M32+M33+M34+M35+M36+M37</f>
        <v>-17000</v>
      </c>
      <c r="N31" s="72">
        <v>0</v>
      </c>
      <c r="O31" s="72">
        <v>0</v>
      </c>
      <c r="P31" s="72">
        <v>0</v>
      </c>
      <c r="Q31" s="72">
        <v>0</v>
      </c>
      <c r="R31" s="72">
        <v>0</v>
      </c>
      <c r="S31" s="72">
        <v>0</v>
      </c>
      <c r="T31" s="72">
        <v>0</v>
      </c>
      <c r="U31" s="222">
        <v>0</v>
      </c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>
      <c r="A32" s="188">
        <v>32111</v>
      </c>
      <c r="B32" s="45" t="s">
        <v>77</v>
      </c>
      <c r="C32" s="210">
        <v>12645.279999999999</v>
      </c>
      <c r="D32" s="83">
        <v>0</v>
      </c>
      <c r="E32" s="83">
        <v>0</v>
      </c>
      <c r="F32" s="75">
        <v>9645.2799999999988</v>
      </c>
      <c r="G32" s="75">
        <v>0</v>
      </c>
      <c r="H32" s="67">
        <v>0</v>
      </c>
      <c r="I32" s="67">
        <v>0</v>
      </c>
      <c r="J32" s="94">
        <v>0</v>
      </c>
      <c r="K32" s="94">
        <v>0</v>
      </c>
      <c r="L32" s="97">
        <v>7000</v>
      </c>
      <c r="M32" s="97">
        <v>-4000</v>
      </c>
      <c r="N32" s="67">
        <v>0</v>
      </c>
      <c r="O32" s="67">
        <v>0</v>
      </c>
      <c r="P32" s="67">
        <v>0</v>
      </c>
      <c r="Q32" s="67">
        <v>0</v>
      </c>
      <c r="R32" s="67">
        <v>0</v>
      </c>
      <c r="S32" s="67">
        <v>0</v>
      </c>
      <c r="T32" s="67">
        <v>0</v>
      </c>
      <c r="U32" s="223">
        <v>0</v>
      </c>
    </row>
    <row r="33" spans="1:57">
      <c r="A33" s="188">
        <v>32112</v>
      </c>
      <c r="B33" s="45" t="s">
        <v>78</v>
      </c>
      <c r="C33" s="210">
        <v>1350</v>
      </c>
      <c r="D33" s="83">
        <v>0</v>
      </c>
      <c r="E33" s="83">
        <v>0</v>
      </c>
      <c r="F33" s="75">
        <v>0</v>
      </c>
      <c r="G33" s="75">
        <v>0</v>
      </c>
      <c r="H33" s="67">
        <v>0</v>
      </c>
      <c r="I33" s="67">
        <v>0</v>
      </c>
      <c r="J33" s="94">
        <v>0</v>
      </c>
      <c r="K33" s="94">
        <v>0</v>
      </c>
      <c r="L33" s="97">
        <v>6000</v>
      </c>
      <c r="M33" s="97">
        <v>-4650</v>
      </c>
      <c r="N33" s="67">
        <v>0</v>
      </c>
      <c r="O33" s="67">
        <v>0</v>
      </c>
      <c r="P33" s="67">
        <v>0</v>
      </c>
      <c r="Q33" s="67">
        <v>0</v>
      </c>
      <c r="R33" s="67">
        <v>0</v>
      </c>
      <c r="S33" s="67">
        <v>0</v>
      </c>
      <c r="T33" s="67">
        <v>0</v>
      </c>
      <c r="U33" s="223">
        <v>0</v>
      </c>
    </row>
    <row r="34" spans="1:57" ht="36.75">
      <c r="A34" s="188">
        <v>32113</v>
      </c>
      <c r="B34" s="45" t="s">
        <v>79</v>
      </c>
      <c r="C34" s="210">
        <v>8518</v>
      </c>
      <c r="D34" s="83">
        <v>0</v>
      </c>
      <c r="E34" s="83">
        <v>0</v>
      </c>
      <c r="F34" s="75">
        <v>8518</v>
      </c>
      <c r="G34" s="75">
        <v>0</v>
      </c>
      <c r="H34" s="67">
        <v>0</v>
      </c>
      <c r="I34" s="67">
        <v>0</v>
      </c>
      <c r="J34" s="94">
        <v>0</v>
      </c>
      <c r="K34" s="94">
        <v>0</v>
      </c>
      <c r="L34" s="97">
        <v>4000</v>
      </c>
      <c r="M34" s="97">
        <v>-4000</v>
      </c>
      <c r="N34" s="67">
        <v>0</v>
      </c>
      <c r="O34" s="67">
        <v>0</v>
      </c>
      <c r="P34" s="67">
        <v>0</v>
      </c>
      <c r="Q34" s="67">
        <v>0</v>
      </c>
      <c r="R34" s="67">
        <v>0</v>
      </c>
      <c r="S34" s="67">
        <v>0</v>
      </c>
      <c r="T34" s="67">
        <v>0</v>
      </c>
      <c r="U34" s="223">
        <v>0</v>
      </c>
    </row>
    <row r="35" spans="1:57" ht="36.75">
      <c r="A35" s="188">
        <v>32114</v>
      </c>
      <c r="B35" s="45" t="s">
        <v>80</v>
      </c>
      <c r="C35" s="210">
        <v>350</v>
      </c>
      <c r="D35" s="83">
        <v>0</v>
      </c>
      <c r="E35" s="83">
        <v>0</v>
      </c>
      <c r="F35" s="75">
        <v>0</v>
      </c>
      <c r="G35" s="75">
        <v>0</v>
      </c>
      <c r="H35" s="67">
        <v>0</v>
      </c>
      <c r="I35" s="67">
        <v>0</v>
      </c>
      <c r="J35" s="94">
        <v>0</v>
      </c>
      <c r="K35" s="94">
        <v>0</v>
      </c>
      <c r="L35" s="97">
        <v>5000</v>
      </c>
      <c r="M35" s="97">
        <v>-4650</v>
      </c>
      <c r="N35" s="67">
        <v>0</v>
      </c>
      <c r="O35" s="67">
        <v>0</v>
      </c>
      <c r="P35" s="67">
        <v>0</v>
      </c>
      <c r="Q35" s="67">
        <v>0</v>
      </c>
      <c r="R35" s="67">
        <v>0</v>
      </c>
      <c r="S35" s="67">
        <v>0</v>
      </c>
      <c r="T35" s="67">
        <v>0</v>
      </c>
      <c r="U35" s="223">
        <v>0</v>
      </c>
    </row>
    <row r="36" spans="1:57" ht="36.75">
      <c r="A36" s="188">
        <v>32115</v>
      </c>
      <c r="B36" s="45" t="s">
        <v>81</v>
      </c>
      <c r="C36" s="210">
        <v>5982</v>
      </c>
      <c r="D36" s="83">
        <v>0</v>
      </c>
      <c r="E36" s="83">
        <v>0</v>
      </c>
      <c r="F36" s="75">
        <v>982</v>
      </c>
      <c r="G36" s="75">
        <v>0</v>
      </c>
      <c r="H36" s="67">
        <v>0</v>
      </c>
      <c r="I36" s="67">
        <v>0</v>
      </c>
      <c r="J36" s="94">
        <v>0</v>
      </c>
      <c r="K36" s="94">
        <v>0</v>
      </c>
      <c r="L36" s="97">
        <v>3000</v>
      </c>
      <c r="M36" s="97">
        <v>2000</v>
      </c>
      <c r="N36" s="67">
        <v>0</v>
      </c>
      <c r="O36" s="67">
        <v>0</v>
      </c>
      <c r="P36" s="67">
        <v>0</v>
      </c>
      <c r="Q36" s="67">
        <v>0</v>
      </c>
      <c r="R36" s="67">
        <v>0</v>
      </c>
      <c r="S36" s="67">
        <v>0</v>
      </c>
      <c r="T36" s="67">
        <v>0</v>
      </c>
      <c r="U36" s="223">
        <v>0</v>
      </c>
    </row>
    <row r="37" spans="1:57" ht="36.75">
      <c r="A37" s="188">
        <v>32116</v>
      </c>
      <c r="B37" s="45" t="s">
        <v>82</v>
      </c>
      <c r="C37" s="210">
        <v>300</v>
      </c>
      <c r="D37" s="83">
        <v>0</v>
      </c>
      <c r="E37" s="83">
        <v>0</v>
      </c>
      <c r="F37" s="75">
        <v>0</v>
      </c>
      <c r="G37" s="75">
        <v>0</v>
      </c>
      <c r="H37" s="67">
        <v>0</v>
      </c>
      <c r="I37" s="67">
        <v>0</v>
      </c>
      <c r="J37" s="94">
        <v>0</v>
      </c>
      <c r="K37" s="94">
        <v>0</v>
      </c>
      <c r="L37" s="97">
        <v>2000</v>
      </c>
      <c r="M37" s="97">
        <v>-1700</v>
      </c>
      <c r="N37" s="67">
        <v>0</v>
      </c>
      <c r="O37" s="67">
        <v>0</v>
      </c>
      <c r="P37" s="67">
        <v>0</v>
      </c>
      <c r="Q37" s="67">
        <v>0</v>
      </c>
      <c r="R37" s="67">
        <v>0</v>
      </c>
      <c r="S37" s="67">
        <v>0</v>
      </c>
      <c r="T37" s="67">
        <v>0</v>
      </c>
      <c r="U37" s="223">
        <v>0</v>
      </c>
    </row>
    <row r="38" spans="1:57">
      <c r="A38" s="188">
        <v>32117</v>
      </c>
      <c r="B38" s="45" t="s">
        <v>83</v>
      </c>
      <c r="C38" s="210">
        <v>0</v>
      </c>
      <c r="D38" s="83">
        <v>0</v>
      </c>
      <c r="E38" s="83">
        <v>0</v>
      </c>
      <c r="F38" s="75">
        <v>0</v>
      </c>
      <c r="G38" s="75">
        <v>0</v>
      </c>
      <c r="H38" s="67">
        <v>0</v>
      </c>
      <c r="I38" s="67">
        <v>0</v>
      </c>
      <c r="J38" s="94">
        <v>0</v>
      </c>
      <c r="K38" s="94">
        <v>0</v>
      </c>
      <c r="L38" s="97">
        <v>0</v>
      </c>
      <c r="M38" s="97">
        <v>0</v>
      </c>
      <c r="N38" s="67">
        <v>0</v>
      </c>
      <c r="O38" s="67">
        <v>0</v>
      </c>
      <c r="P38" s="67">
        <v>0</v>
      </c>
      <c r="Q38" s="67">
        <v>0</v>
      </c>
      <c r="R38" s="67">
        <v>0</v>
      </c>
      <c r="S38" s="67">
        <v>0</v>
      </c>
      <c r="T38" s="67">
        <v>0</v>
      </c>
      <c r="U38" s="223">
        <v>0</v>
      </c>
    </row>
    <row r="39" spans="1:57" s="41" customFormat="1" ht="36.75">
      <c r="A39" s="189">
        <v>32121</v>
      </c>
      <c r="B39" s="43" t="s">
        <v>172</v>
      </c>
      <c r="C39" s="212">
        <v>356028.76</v>
      </c>
      <c r="D39" s="82">
        <v>0</v>
      </c>
      <c r="E39" s="82">
        <v>0</v>
      </c>
      <c r="F39" s="73">
        <v>388933.05</v>
      </c>
      <c r="G39" s="73">
        <v>-89867.68</v>
      </c>
      <c r="H39" s="74">
        <v>0</v>
      </c>
      <c r="I39" s="74">
        <v>0</v>
      </c>
      <c r="J39" s="89">
        <v>0</v>
      </c>
      <c r="K39" s="89">
        <v>49606.879999999997</v>
      </c>
      <c r="L39" s="96">
        <v>0</v>
      </c>
      <c r="M39" s="96">
        <v>0</v>
      </c>
      <c r="N39" s="74">
        <v>0</v>
      </c>
      <c r="O39" s="74">
        <v>8400</v>
      </c>
      <c r="P39" s="74">
        <v>-1043.49</v>
      </c>
      <c r="Q39" s="74"/>
      <c r="R39" s="74">
        <v>0</v>
      </c>
      <c r="S39" s="74">
        <v>0</v>
      </c>
      <c r="T39" s="74">
        <v>0</v>
      </c>
      <c r="U39" s="224">
        <v>0</v>
      </c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s="41" customFormat="1">
      <c r="A40" s="189">
        <v>3213</v>
      </c>
      <c r="B40" s="43" t="s">
        <v>33</v>
      </c>
      <c r="C40" s="212">
        <v>26301</v>
      </c>
      <c r="D40" s="82">
        <v>0</v>
      </c>
      <c r="E40" s="82">
        <v>0</v>
      </c>
      <c r="F40" s="73">
        <v>1551</v>
      </c>
      <c r="G40" s="73">
        <f>G42</f>
        <v>21750</v>
      </c>
      <c r="H40" s="89">
        <v>0</v>
      </c>
      <c r="I40" s="89">
        <v>0</v>
      </c>
      <c r="J40" s="89">
        <v>0</v>
      </c>
      <c r="K40" s="89">
        <v>0</v>
      </c>
      <c r="L40" s="96">
        <v>3000</v>
      </c>
      <c r="M40" s="96">
        <v>0</v>
      </c>
      <c r="N40" s="89">
        <v>0</v>
      </c>
      <c r="O40" s="74">
        <v>0</v>
      </c>
      <c r="P40" s="74">
        <v>0</v>
      </c>
      <c r="Q40" s="89">
        <v>0</v>
      </c>
      <c r="R40" s="89">
        <v>0</v>
      </c>
      <c r="S40" s="89">
        <v>0</v>
      </c>
      <c r="T40" s="89">
        <v>0</v>
      </c>
      <c r="U40" s="225">
        <v>0</v>
      </c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>
      <c r="A41" s="188">
        <v>32131</v>
      </c>
      <c r="B41" s="45" t="s">
        <v>84</v>
      </c>
      <c r="C41" s="210">
        <v>4551</v>
      </c>
      <c r="D41" s="83">
        <v>0</v>
      </c>
      <c r="E41" s="83">
        <v>0</v>
      </c>
      <c r="F41" s="75">
        <v>1551</v>
      </c>
      <c r="G41" s="75">
        <v>0</v>
      </c>
      <c r="H41" s="94">
        <v>0</v>
      </c>
      <c r="I41" s="94">
        <v>0</v>
      </c>
      <c r="J41" s="94">
        <v>0</v>
      </c>
      <c r="K41" s="94">
        <v>0</v>
      </c>
      <c r="L41" s="97">
        <v>3000</v>
      </c>
      <c r="M41" s="97">
        <v>0</v>
      </c>
      <c r="N41" s="94">
        <v>0</v>
      </c>
      <c r="O41" s="67">
        <v>0</v>
      </c>
      <c r="P41" s="67">
        <v>0</v>
      </c>
      <c r="Q41" s="94">
        <v>0</v>
      </c>
      <c r="R41" s="94">
        <v>0</v>
      </c>
      <c r="S41" s="94">
        <v>0</v>
      </c>
      <c r="T41" s="94">
        <v>0</v>
      </c>
      <c r="U41" s="226">
        <v>0</v>
      </c>
    </row>
    <row r="42" spans="1:57">
      <c r="A42" s="188">
        <v>32132</v>
      </c>
      <c r="B42" s="45" t="s">
        <v>85</v>
      </c>
      <c r="C42" s="210">
        <v>21750</v>
      </c>
      <c r="D42" s="83">
        <v>0</v>
      </c>
      <c r="E42" s="83">
        <v>0</v>
      </c>
      <c r="F42" s="75">
        <v>0</v>
      </c>
      <c r="G42" s="75">
        <v>21750</v>
      </c>
      <c r="H42" s="94">
        <v>0</v>
      </c>
      <c r="I42" s="94">
        <v>0</v>
      </c>
      <c r="J42" s="94">
        <v>0</v>
      </c>
      <c r="K42" s="94">
        <v>0</v>
      </c>
      <c r="L42" s="97">
        <v>0</v>
      </c>
      <c r="M42" s="97">
        <v>0</v>
      </c>
      <c r="N42" s="94">
        <v>0</v>
      </c>
      <c r="O42" s="67">
        <v>0</v>
      </c>
      <c r="P42" s="67">
        <v>0</v>
      </c>
      <c r="Q42" s="94">
        <v>0</v>
      </c>
      <c r="R42" s="94">
        <v>0</v>
      </c>
      <c r="S42" s="94">
        <v>0</v>
      </c>
      <c r="T42" s="94">
        <v>0</v>
      </c>
      <c r="U42" s="226">
        <v>0</v>
      </c>
    </row>
    <row r="43" spans="1:57" s="41" customFormat="1" ht="36.75">
      <c r="A43" s="189">
        <v>3214</v>
      </c>
      <c r="B43" s="43" t="s">
        <v>57</v>
      </c>
      <c r="C43" s="212">
        <v>0</v>
      </c>
      <c r="D43" s="82">
        <v>0</v>
      </c>
      <c r="E43" s="82">
        <v>0</v>
      </c>
      <c r="F43" s="73">
        <v>0</v>
      </c>
      <c r="G43" s="73">
        <v>0</v>
      </c>
      <c r="H43" s="89">
        <v>0</v>
      </c>
      <c r="I43" s="89">
        <v>0</v>
      </c>
      <c r="J43" s="89">
        <v>0</v>
      </c>
      <c r="K43" s="89">
        <v>0</v>
      </c>
      <c r="L43" s="96">
        <v>3000</v>
      </c>
      <c r="M43" s="96">
        <f>M44</f>
        <v>-3000</v>
      </c>
      <c r="N43" s="89">
        <v>0</v>
      </c>
      <c r="O43" s="74">
        <v>0</v>
      </c>
      <c r="P43" s="74">
        <v>0</v>
      </c>
      <c r="Q43" s="89">
        <v>0</v>
      </c>
      <c r="R43" s="89">
        <v>0</v>
      </c>
      <c r="S43" s="89">
        <v>0</v>
      </c>
      <c r="T43" s="89">
        <v>0</v>
      </c>
      <c r="U43" s="225">
        <v>0</v>
      </c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36.75">
      <c r="A44" s="188">
        <v>32141</v>
      </c>
      <c r="B44" s="45" t="s">
        <v>57</v>
      </c>
      <c r="C44" s="210">
        <v>0</v>
      </c>
      <c r="D44" s="83">
        <v>0</v>
      </c>
      <c r="E44" s="83">
        <v>0</v>
      </c>
      <c r="F44" s="75">
        <v>0</v>
      </c>
      <c r="G44" s="75">
        <v>0</v>
      </c>
      <c r="H44" s="94">
        <v>0</v>
      </c>
      <c r="I44" s="94">
        <v>0</v>
      </c>
      <c r="J44" s="94">
        <v>0</v>
      </c>
      <c r="K44" s="94">
        <v>0</v>
      </c>
      <c r="L44" s="97">
        <v>3000</v>
      </c>
      <c r="M44" s="97">
        <v>-3000</v>
      </c>
      <c r="N44" s="94">
        <v>0</v>
      </c>
      <c r="O44" s="67">
        <v>0</v>
      </c>
      <c r="P44" s="67">
        <v>0</v>
      </c>
      <c r="Q44" s="94">
        <v>0</v>
      </c>
      <c r="R44" s="94">
        <v>0</v>
      </c>
      <c r="S44" s="94">
        <v>0</v>
      </c>
      <c r="T44" s="94">
        <v>0</v>
      </c>
      <c r="U44" s="226">
        <v>0</v>
      </c>
    </row>
    <row r="45" spans="1:57" ht="19.5" thickBot="1">
      <c r="A45" s="197">
        <v>32149</v>
      </c>
      <c r="B45" s="50" t="s">
        <v>86</v>
      </c>
      <c r="C45" s="209">
        <v>0</v>
      </c>
      <c r="D45" s="86">
        <v>0</v>
      </c>
      <c r="E45" s="86">
        <v>0</v>
      </c>
      <c r="F45" s="70">
        <v>0</v>
      </c>
      <c r="G45" s="70">
        <v>0</v>
      </c>
      <c r="H45" s="95">
        <v>0</v>
      </c>
      <c r="I45" s="95">
        <v>0</v>
      </c>
      <c r="J45" s="95">
        <v>0</v>
      </c>
      <c r="K45" s="95">
        <v>0</v>
      </c>
      <c r="L45" s="160">
        <v>0</v>
      </c>
      <c r="M45" s="160">
        <v>0</v>
      </c>
      <c r="N45" s="95">
        <v>0</v>
      </c>
      <c r="O45" s="68">
        <v>0</v>
      </c>
      <c r="P45" s="68">
        <v>0</v>
      </c>
      <c r="Q45" s="95">
        <v>0</v>
      </c>
      <c r="R45" s="95">
        <v>0</v>
      </c>
      <c r="S45" s="95">
        <v>0</v>
      </c>
      <c r="T45" s="95">
        <v>0</v>
      </c>
      <c r="U45" s="227">
        <v>0</v>
      </c>
    </row>
    <row r="46" spans="1:57" s="35" customFormat="1" ht="19.5" thickBot="1">
      <c r="A46" s="143">
        <v>322</v>
      </c>
      <c r="B46" s="202" t="s">
        <v>3</v>
      </c>
      <c r="C46" s="145">
        <v>253882</v>
      </c>
      <c r="D46" s="203">
        <v>0</v>
      </c>
      <c r="E46" s="203">
        <v>0</v>
      </c>
      <c r="F46" s="198">
        <v>51949.15</v>
      </c>
      <c r="G46" s="198">
        <f>G47+G55+G67</f>
        <v>-291.67000000000007</v>
      </c>
      <c r="H46" s="146">
        <v>130600</v>
      </c>
      <c r="I46" s="146">
        <f>I55</f>
        <v>-45142.5</v>
      </c>
      <c r="J46" s="146">
        <v>0</v>
      </c>
      <c r="K46" s="146">
        <v>0</v>
      </c>
      <c r="L46" s="204">
        <v>62000</v>
      </c>
      <c r="M46" s="204">
        <f>M47+M55+M61+M65+M67</f>
        <v>54767.020000000004</v>
      </c>
      <c r="N46" s="146">
        <v>0</v>
      </c>
      <c r="O46" s="147">
        <v>0</v>
      </c>
      <c r="P46" s="147">
        <v>0</v>
      </c>
      <c r="Q46" s="146">
        <v>0</v>
      </c>
      <c r="R46" s="146">
        <v>0</v>
      </c>
      <c r="S46" s="146">
        <v>0</v>
      </c>
      <c r="T46" s="146">
        <v>0</v>
      </c>
      <c r="U46" s="228">
        <v>0</v>
      </c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s="41" customFormat="1">
      <c r="A47" s="200">
        <v>3221</v>
      </c>
      <c r="B47" s="40" t="s">
        <v>34</v>
      </c>
      <c r="C47" s="211">
        <v>49366.79</v>
      </c>
      <c r="D47" s="81">
        <v>0</v>
      </c>
      <c r="E47" s="81">
        <v>0</v>
      </c>
      <c r="F47" s="71">
        <v>24949.15</v>
      </c>
      <c r="G47" s="71">
        <f>G48</f>
        <v>2619.64</v>
      </c>
      <c r="H47" s="88">
        <v>0</v>
      </c>
      <c r="I47" s="88">
        <v>0</v>
      </c>
      <c r="J47" s="88">
        <v>0</v>
      </c>
      <c r="K47" s="88">
        <v>0</v>
      </c>
      <c r="L47" s="159">
        <v>15000</v>
      </c>
      <c r="M47" s="159">
        <f>M48+M49+M52+M53</f>
        <v>6798</v>
      </c>
      <c r="N47" s="88">
        <v>0</v>
      </c>
      <c r="O47" s="72">
        <v>0</v>
      </c>
      <c r="P47" s="72">
        <v>0</v>
      </c>
      <c r="Q47" s="88">
        <v>0</v>
      </c>
      <c r="R47" s="88">
        <v>0</v>
      </c>
      <c r="S47" s="88">
        <v>0</v>
      </c>
      <c r="T47" s="88">
        <v>0</v>
      </c>
      <c r="U47" s="229">
        <v>0</v>
      </c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>
      <c r="A48" s="188">
        <v>32211</v>
      </c>
      <c r="B48" s="45" t="s">
        <v>34</v>
      </c>
      <c r="C48" s="210">
        <v>20619.64</v>
      </c>
      <c r="D48" s="83">
        <v>0</v>
      </c>
      <c r="E48" s="83">
        <v>0</v>
      </c>
      <c r="F48" s="75">
        <v>8000</v>
      </c>
      <c r="G48" s="75">
        <v>2619.64</v>
      </c>
      <c r="H48" s="94">
        <v>0</v>
      </c>
      <c r="I48" s="94">
        <v>0</v>
      </c>
      <c r="J48" s="94">
        <v>0</v>
      </c>
      <c r="K48" s="94">
        <v>0</v>
      </c>
      <c r="L48" s="97">
        <v>2000</v>
      </c>
      <c r="M48" s="97">
        <v>8000</v>
      </c>
      <c r="N48" s="94">
        <v>0</v>
      </c>
      <c r="O48" s="67">
        <v>0</v>
      </c>
      <c r="P48" s="67">
        <v>0</v>
      </c>
      <c r="Q48" s="94">
        <v>0</v>
      </c>
      <c r="R48" s="94">
        <v>0</v>
      </c>
      <c r="S48" s="94">
        <v>0</v>
      </c>
      <c r="T48" s="94">
        <v>0</v>
      </c>
      <c r="U48" s="226">
        <v>0</v>
      </c>
    </row>
    <row r="49" spans="1:57">
      <c r="A49" s="188">
        <v>32212</v>
      </c>
      <c r="B49" s="45" t="s">
        <v>87</v>
      </c>
      <c r="C49" s="210">
        <v>5247.15</v>
      </c>
      <c r="D49" s="83">
        <v>0</v>
      </c>
      <c r="E49" s="83">
        <v>0</v>
      </c>
      <c r="F49" s="75">
        <v>3949.15</v>
      </c>
      <c r="G49" s="75">
        <v>0</v>
      </c>
      <c r="H49" s="94">
        <v>0</v>
      </c>
      <c r="I49" s="94">
        <v>0</v>
      </c>
      <c r="J49" s="94">
        <v>0</v>
      </c>
      <c r="K49" s="94">
        <v>0</v>
      </c>
      <c r="L49" s="97">
        <v>4000</v>
      </c>
      <c r="M49" s="97">
        <v>-2702</v>
      </c>
      <c r="N49" s="94">
        <v>0</v>
      </c>
      <c r="O49" s="67">
        <v>0</v>
      </c>
      <c r="P49" s="67">
        <v>0</v>
      </c>
      <c r="Q49" s="94">
        <v>0</v>
      </c>
      <c r="R49" s="94">
        <v>0</v>
      </c>
      <c r="S49" s="94">
        <v>0</v>
      </c>
      <c r="T49" s="94">
        <v>0</v>
      </c>
      <c r="U49" s="226">
        <v>0</v>
      </c>
    </row>
    <row r="50" spans="1:57">
      <c r="A50" s="188">
        <v>32213</v>
      </c>
      <c r="B50" s="45" t="s">
        <v>88</v>
      </c>
      <c r="C50" s="210">
        <v>0</v>
      </c>
      <c r="D50" s="83">
        <v>0</v>
      </c>
      <c r="E50" s="83">
        <v>0</v>
      </c>
      <c r="F50" s="75">
        <v>0</v>
      </c>
      <c r="G50" s="75">
        <v>0</v>
      </c>
      <c r="H50" s="94">
        <v>0</v>
      </c>
      <c r="I50" s="94">
        <v>0</v>
      </c>
      <c r="J50" s="94">
        <v>0</v>
      </c>
      <c r="K50" s="94">
        <v>0</v>
      </c>
      <c r="L50" s="97">
        <v>0</v>
      </c>
      <c r="M50" s="97">
        <v>0</v>
      </c>
      <c r="N50" s="94">
        <v>0</v>
      </c>
      <c r="O50" s="67">
        <v>0</v>
      </c>
      <c r="P50" s="67">
        <v>0</v>
      </c>
      <c r="Q50" s="94">
        <v>0</v>
      </c>
      <c r="R50" s="94">
        <v>0</v>
      </c>
      <c r="S50" s="94">
        <v>0</v>
      </c>
      <c r="T50" s="94">
        <v>0</v>
      </c>
      <c r="U50" s="226">
        <v>0</v>
      </c>
    </row>
    <row r="51" spans="1:57">
      <c r="A51" s="188">
        <v>32214</v>
      </c>
      <c r="B51" s="45" t="s">
        <v>89</v>
      </c>
      <c r="C51" s="210">
        <v>6000</v>
      </c>
      <c r="D51" s="83">
        <v>0</v>
      </c>
      <c r="E51" s="83">
        <v>0</v>
      </c>
      <c r="F51" s="75">
        <v>3000</v>
      </c>
      <c r="G51" s="75">
        <v>0</v>
      </c>
      <c r="H51" s="94">
        <v>0</v>
      </c>
      <c r="I51" s="94">
        <v>0</v>
      </c>
      <c r="J51" s="94">
        <v>0</v>
      </c>
      <c r="K51" s="94">
        <v>0</v>
      </c>
      <c r="L51" s="97">
        <v>3000</v>
      </c>
      <c r="M51" s="97">
        <v>0</v>
      </c>
      <c r="N51" s="94">
        <v>0</v>
      </c>
      <c r="O51" s="67">
        <v>0</v>
      </c>
      <c r="P51" s="67">
        <v>0</v>
      </c>
      <c r="Q51" s="94">
        <v>0</v>
      </c>
      <c r="R51" s="94">
        <v>0</v>
      </c>
      <c r="S51" s="94">
        <v>0</v>
      </c>
      <c r="T51" s="94">
        <v>0</v>
      </c>
      <c r="U51" s="226">
        <v>0</v>
      </c>
    </row>
    <row r="52" spans="1:57">
      <c r="A52" s="188">
        <v>32216</v>
      </c>
      <c r="B52" s="45" t="s">
        <v>90</v>
      </c>
      <c r="C52" s="210">
        <v>11000</v>
      </c>
      <c r="D52" s="83">
        <v>0</v>
      </c>
      <c r="E52" s="83">
        <v>0</v>
      </c>
      <c r="F52" s="75">
        <v>6000</v>
      </c>
      <c r="G52" s="75">
        <v>0</v>
      </c>
      <c r="H52" s="94">
        <v>0</v>
      </c>
      <c r="I52" s="94">
        <v>0</v>
      </c>
      <c r="J52" s="94">
        <v>0</v>
      </c>
      <c r="K52" s="94">
        <v>0</v>
      </c>
      <c r="L52" s="97">
        <v>3000</v>
      </c>
      <c r="M52" s="97">
        <v>2000</v>
      </c>
      <c r="N52" s="94">
        <v>0</v>
      </c>
      <c r="O52" s="67">
        <v>0</v>
      </c>
      <c r="P52" s="67">
        <v>0</v>
      </c>
      <c r="Q52" s="94">
        <v>0</v>
      </c>
      <c r="R52" s="94">
        <v>0</v>
      </c>
      <c r="S52" s="94">
        <v>0</v>
      </c>
      <c r="T52" s="94">
        <v>0</v>
      </c>
      <c r="U52" s="226">
        <v>0</v>
      </c>
    </row>
    <row r="53" spans="1:57" ht="36.75">
      <c r="A53" s="188">
        <v>32219</v>
      </c>
      <c r="B53" s="45" t="s">
        <v>91</v>
      </c>
      <c r="C53" s="210">
        <v>6500</v>
      </c>
      <c r="D53" s="83">
        <v>0</v>
      </c>
      <c r="E53" s="83">
        <v>0</v>
      </c>
      <c r="F53" s="75">
        <v>4000</v>
      </c>
      <c r="G53" s="75">
        <v>0</v>
      </c>
      <c r="H53" s="94">
        <v>0</v>
      </c>
      <c r="I53" s="94">
        <v>0</v>
      </c>
      <c r="J53" s="94">
        <v>0</v>
      </c>
      <c r="K53" s="94">
        <v>0</v>
      </c>
      <c r="L53" s="97">
        <v>3000</v>
      </c>
      <c r="M53" s="97">
        <v>-500</v>
      </c>
      <c r="N53" s="94">
        <v>0</v>
      </c>
      <c r="O53" s="67">
        <v>0</v>
      </c>
      <c r="P53" s="67">
        <v>0</v>
      </c>
      <c r="Q53" s="94">
        <v>0</v>
      </c>
      <c r="R53" s="94">
        <v>0</v>
      </c>
      <c r="S53" s="94">
        <v>0</v>
      </c>
      <c r="T53" s="94">
        <v>0</v>
      </c>
      <c r="U53" s="226">
        <v>0</v>
      </c>
    </row>
    <row r="54" spans="1:57" s="41" customFormat="1">
      <c r="A54" s="189">
        <v>3222</v>
      </c>
      <c r="B54" s="43" t="s">
        <v>72</v>
      </c>
      <c r="C54" s="212">
        <v>0</v>
      </c>
      <c r="D54" s="82">
        <v>0</v>
      </c>
      <c r="E54" s="82">
        <v>0</v>
      </c>
      <c r="F54" s="73">
        <v>0</v>
      </c>
      <c r="G54" s="73">
        <v>0</v>
      </c>
      <c r="H54" s="89">
        <v>0</v>
      </c>
      <c r="I54" s="89">
        <v>0</v>
      </c>
      <c r="J54" s="89">
        <v>0</v>
      </c>
      <c r="K54" s="89">
        <v>0</v>
      </c>
      <c r="L54" s="96">
        <v>0</v>
      </c>
      <c r="M54" s="96">
        <v>0</v>
      </c>
      <c r="N54" s="89">
        <v>0</v>
      </c>
      <c r="O54" s="74">
        <v>0</v>
      </c>
      <c r="P54" s="74">
        <v>0</v>
      </c>
      <c r="Q54" s="89">
        <v>0</v>
      </c>
      <c r="R54" s="89">
        <v>0</v>
      </c>
      <c r="S54" s="89">
        <v>0</v>
      </c>
      <c r="T54" s="89">
        <v>0</v>
      </c>
      <c r="U54" s="225">
        <v>0</v>
      </c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s="41" customFormat="1">
      <c r="A55" s="189">
        <v>3223</v>
      </c>
      <c r="B55" s="43" t="s">
        <v>35</v>
      </c>
      <c r="C55" s="212">
        <v>145307.18</v>
      </c>
      <c r="D55" s="82">
        <v>0</v>
      </c>
      <c r="E55" s="82">
        <v>0</v>
      </c>
      <c r="F55" s="73">
        <v>19000</v>
      </c>
      <c r="G55" s="73">
        <f>G59</f>
        <v>-6619.34</v>
      </c>
      <c r="H55" s="89">
        <v>130600</v>
      </c>
      <c r="I55" s="89">
        <f>I56+I58</f>
        <v>-45142.5</v>
      </c>
      <c r="J55" s="89">
        <v>0</v>
      </c>
      <c r="K55" s="89">
        <v>0</v>
      </c>
      <c r="L55" s="96">
        <v>14000</v>
      </c>
      <c r="M55" s="96">
        <f>M56+M58+M59</f>
        <v>33469.020000000004</v>
      </c>
      <c r="N55" s="89">
        <v>0</v>
      </c>
      <c r="O55" s="74">
        <v>0</v>
      </c>
      <c r="P55" s="74">
        <v>0</v>
      </c>
      <c r="Q55" s="89">
        <v>0</v>
      </c>
      <c r="R55" s="89">
        <v>0</v>
      </c>
      <c r="S55" s="89">
        <v>0</v>
      </c>
      <c r="T55" s="89">
        <v>0</v>
      </c>
      <c r="U55" s="225">
        <v>0</v>
      </c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>
      <c r="A56" s="188">
        <v>32231</v>
      </c>
      <c r="B56" s="45" t="s">
        <v>35</v>
      </c>
      <c r="C56" s="210">
        <v>46100</v>
      </c>
      <c r="D56" s="83">
        <v>0</v>
      </c>
      <c r="E56" s="83">
        <v>0</v>
      </c>
      <c r="F56" s="75">
        <v>0</v>
      </c>
      <c r="G56" s="75">
        <v>0</v>
      </c>
      <c r="H56" s="94">
        <v>43100</v>
      </c>
      <c r="I56" s="94">
        <v>-9969.02</v>
      </c>
      <c r="J56" s="94">
        <v>0</v>
      </c>
      <c r="K56" s="94">
        <v>0</v>
      </c>
      <c r="L56" s="97">
        <v>3000</v>
      </c>
      <c r="M56" s="97">
        <v>9969.02</v>
      </c>
      <c r="N56" s="94">
        <v>0</v>
      </c>
      <c r="O56" s="67">
        <v>0</v>
      </c>
      <c r="P56" s="67">
        <v>0</v>
      </c>
      <c r="Q56" s="94">
        <v>0</v>
      </c>
      <c r="R56" s="94">
        <v>0</v>
      </c>
      <c r="S56" s="94">
        <v>0</v>
      </c>
      <c r="T56" s="94">
        <v>0</v>
      </c>
      <c r="U56" s="226">
        <v>0</v>
      </c>
    </row>
    <row r="57" spans="1:57">
      <c r="A57" s="188">
        <v>32232</v>
      </c>
      <c r="B57" s="45" t="s">
        <v>92</v>
      </c>
      <c r="C57" s="210">
        <v>0</v>
      </c>
      <c r="D57" s="83">
        <v>0</v>
      </c>
      <c r="E57" s="83">
        <v>0</v>
      </c>
      <c r="F57" s="75">
        <v>0</v>
      </c>
      <c r="G57" s="75">
        <v>0</v>
      </c>
      <c r="H57" s="94">
        <v>0</v>
      </c>
      <c r="I57" s="94">
        <v>0</v>
      </c>
      <c r="J57" s="94">
        <v>0</v>
      </c>
      <c r="K57" s="94">
        <v>0</v>
      </c>
      <c r="L57" s="97">
        <v>0</v>
      </c>
      <c r="M57" s="97">
        <v>0</v>
      </c>
      <c r="N57" s="94">
        <v>0</v>
      </c>
      <c r="O57" s="67">
        <v>0</v>
      </c>
      <c r="P57" s="67">
        <v>0</v>
      </c>
      <c r="Q57" s="94">
        <v>0</v>
      </c>
      <c r="R57" s="94">
        <v>0</v>
      </c>
      <c r="S57" s="94">
        <v>0</v>
      </c>
      <c r="T57" s="94">
        <v>0</v>
      </c>
      <c r="U57" s="226">
        <v>0</v>
      </c>
    </row>
    <row r="58" spans="1:57">
      <c r="A58" s="188">
        <v>32233</v>
      </c>
      <c r="B58" s="45" t="s">
        <v>93</v>
      </c>
      <c r="C58" s="210">
        <v>88326.51999999999</v>
      </c>
      <c r="D58" s="83">
        <v>0</v>
      </c>
      <c r="E58" s="83">
        <v>0</v>
      </c>
      <c r="F58" s="75">
        <v>4000</v>
      </c>
      <c r="G58" s="75">
        <v>0</v>
      </c>
      <c r="H58" s="94">
        <v>87500</v>
      </c>
      <c r="I58" s="94">
        <v>-35173.480000000003</v>
      </c>
      <c r="J58" s="94">
        <v>0</v>
      </c>
      <c r="K58" s="94">
        <v>0</v>
      </c>
      <c r="L58" s="97">
        <v>7000</v>
      </c>
      <c r="M58" s="97">
        <v>25000</v>
      </c>
      <c r="N58" s="94">
        <v>0</v>
      </c>
      <c r="O58" s="67">
        <v>0</v>
      </c>
      <c r="P58" s="67">
        <v>0</v>
      </c>
      <c r="Q58" s="94">
        <v>0</v>
      </c>
      <c r="R58" s="94">
        <v>0</v>
      </c>
      <c r="S58" s="94">
        <v>0</v>
      </c>
      <c r="T58" s="94">
        <v>0</v>
      </c>
      <c r="U58" s="226">
        <v>0</v>
      </c>
    </row>
    <row r="59" spans="1:57">
      <c r="A59" s="188">
        <v>32234</v>
      </c>
      <c r="B59" s="45" t="s">
        <v>94</v>
      </c>
      <c r="C59" s="210">
        <v>10880.66</v>
      </c>
      <c r="D59" s="83">
        <v>0</v>
      </c>
      <c r="E59" s="83">
        <v>0</v>
      </c>
      <c r="F59" s="75">
        <v>15000</v>
      </c>
      <c r="G59" s="75">
        <v>-6619.34</v>
      </c>
      <c r="H59" s="94">
        <v>0</v>
      </c>
      <c r="I59" s="94">
        <v>0</v>
      </c>
      <c r="J59" s="94">
        <v>0</v>
      </c>
      <c r="K59" s="94">
        <v>0</v>
      </c>
      <c r="L59" s="97">
        <v>4000</v>
      </c>
      <c r="M59" s="97">
        <v>-1500</v>
      </c>
      <c r="N59" s="94">
        <v>0</v>
      </c>
      <c r="O59" s="67">
        <v>0</v>
      </c>
      <c r="P59" s="67">
        <v>0</v>
      </c>
      <c r="Q59" s="94">
        <v>0</v>
      </c>
      <c r="R59" s="94">
        <v>0</v>
      </c>
      <c r="S59" s="94">
        <v>0</v>
      </c>
      <c r="T59" s="94">
        <v>0</v>
      </c>
      <c r="U59" s="226">
        <v>0</v>
      </c>
    </row>
    <row r="60" spans="1:57" ht="36.75">
      <c r="A60" s="188">
        <v>32239</v>
      </c>
      <c r="B60" s="45" t="s">
        <v>95</v>
      </c>
      <c r="C60" s="210">
        <v>0</v>
      </c>
      <c r="D60" s="83">
        <v>0</v>
      </c>
      <c r="E60" s="83">
        <v>0</v>
      </c>
      <c r="F60" s="75">
        <v>0</v>
      </c>
      <c r="G60" s="75">
        <v>0</v>
      </c>
      <c r="H60" s="94">
        <v>0</v>
      </c>
      <c r="I60" s="94">
        <v>0</v>
      </c>
      <c r="J60" s="94">
        <v>0</v>
      </c>
      <c r="K60" s="94">
        <v>0</v>
      </c>
      <c r="L60" s="97">
        <v>0</v>
      </c>
      <c r="M60" s="97">
        <v>0</v>
      </c>
      <c r="N60" s="94">
        <v>0</v>
      </c>
      <c r="O60" s="67">
        <v>0</v>
      </c>
      <c r="P60" s="67">
        <v>0</v>
      </c>
      <c r="Q60" s="94">
        <v>0</v>
      </c>
      <c r="R60" s="94">
        <v>0</v>
      </c>
      <c r="S60" s="94">
        <v>0</v>
      </c>
      <c r="T60" s="94">
        <v>0</v>
      </c>
      <c r="U60" s="226">
        <v>0</v>
      </c>
    </row>
    <row r="61" spans="1:57" s="41" customFormat="1">
      <c r="A61" s="189">
        <v>3224</v>
      </c>
      <c r="B61" s="43" t="s">
        <v>36</v>
      </c>
      <c r="C61" s="212">
        <v>35500</v>
      </c>
      <c r="D61" s="82">
        <v>0</v>
      </c>
      <c r="E61" s="82">
        <v>0</v>
      </c>
      <c r="F61" s="73">
        <v>8000</v>
      </c>
      <c r="G61" s="73">
        <v>0</v>
      </c>
      <c r="H61" s="89">
        <v>0</v>
      </c>
      <c r="I61" s="89">
        <v>0</v>
      </c>
      <c r="J61" s="89">
        <v>0</v>
      </c>
      <c r="K61" s="89">
        <v>0</v>
      </c>
      <c r="L61" s="96">
        <v>21000</v>
      </c>
      <c r="M61" s="96">
        <f>M62+M63+M64</f>
        <v>6500</v>
      </c>
      <c r="N61" s="89">
        <v>0</v>
      </c>
      <c r="O61" s="74">
        <v>0</v>
      </c>
      <c r="P61" s="74">
        <v>0</v>
      </c>
      <c r="Q61" s="89">
        <v>0</v>
      </c>
      <c r="R61" s="89">
        <v>0</v>
      </c>
      <c r="S61" s="89">
        <v>0</v>
      </c>
      <c r="T61" s="89">
        <v>0</v>
      </c>
      <c r="U61" s="225">
        <v>0</v>
      </c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s="34" customFormat="1" ht="36.75">
      <c r="A62" s="190">
        <v>32241</v>
      </c>
      <c r="B62" s="47" t="s">
        <v>98</v>
      </c>
      <c r="C62" s="210">
        <v>9500</v>
      </c>
      <c r="D62" s="84">
        <v>0</v>
      </c>
      <c r="E62" s="84">
        <v>0</v>
      </c>
      <c r="F62" s="76">
        <v>0</v>
      </c>
      <c r="G62" s="76">
        <v>0</v>
      </c>
      <c r="H62" s="93">
        <v>0</v>
      </c>
      <c r="I62" s="93">
        <v>0</v>
      </c>
      <c r="J62" s="93">
        <v>0</v>
      </c>
      <c r="K62" s="93">
        <v>0</v>
      </c>
      <c r="L62" s="97">
        <v>3000</v>
      </c>
      <c r="M62" s="97">
        <v>6500</v>
      </c>
      <c r="N62" s="93">
        <v>0</v>
      </c>
      <c r="O62" s="77">
        <v>0</v>
      </c>
      <c r="P62" s="77">
        <v>0</v>
      </c>
      <c r="Q62" s="93">
        <v>0</v>
      </c>
      <c r="R62" s="93">
        <v>0</v>
      </c>
      <c r="S62" s="93">
        <v>0</v>
      </c>
      <c r="T62" s="93">
        <v>0</v>
      </c>
      <c r="U62" s="230">
        <v>0</v>
      </c>
    </row>
    <row r="63" spans="1:57" s="34" customFormat="1" ht="36.75">
      <c r="A63" s="190">
        <v>32242</v>
      </c>
      <c r="B63" s="47" t="s">
        <v>188</v>
      </c>
      <c r="C63" s="210">
        <v>8500</v>
      </c>
      <c r="D63" s="84">
        <v>0</v>
      </c>
      <c r="E63" s="84">
        <v>0</v>
      </c>
      <c r="F63" s="76">
        <v>0</v>
      </c>
      <c r="G63" s="76">
        <v>0</v>
      </c>
      <c r="H63" s="93">
        <v>0</v>
      </c>
      <c r="I63" s="93">
        <v>0</v>
      </c>
      <c r="J63" s="93">
        <v>0</v>
      </c>
      <c r="K63" s="93">
        <v>0</v>
      </c>
      <c r="L63" s="97">
        <v>8000</v>
      </c>
      <c r="M63" s="97">
        <v>500</v>
      </c>
      <c r="N63" s="93">
        <v>0</v>
      </c>
      <c r="O63" s="77">
        <v>0</v>
      </c>
      <c r="P63" s="77">
        <v>0</v>
      </c>
      <c r="Q63" s="93">
        <v>0</v>
      </c>
      <c r="R63" s="93">
        <v>0</v>
      </c>
      <c r="S63" s="93">
        <v>0</v>
      </c>
      <c r="T63" s="93">
        <v>0</v>
      </c>
      <c r="U63" s="230">
        <v>0</v>
      </c>
    </row>
    <row r="64" spans="1:57" s="34" customFormat="1" ht="36.75">
      <c r="A64" s="190">
        <v>32244</v>
      </c>
      <c r="B64" s="47" t="s">
        <v>99</v>
      </c>
      <c r="C64" s="210">
        <v>17500</v>
      </c>
      <c r="D64" s="84">
        <v>0</v>
      </c>
      <c r="E64" s="84">
        <v>0</v>
      </c>
      <c r="F64" s="76">
        <v>8000</v>
      </c>
      <c r="G64" s="76">
        <v>0</v>
      </c>
      <c r="H64" s="93">
        <v>0</v>
      </c>
      <c r="I64" s="93">
        <v>0</v>
      </c>
      <c r="J64" s="93">
        <v>0</v>
      </c>
      <c r="K64" s="93">
        <v>0</v>
      </c>
      <c r="L64" s="98">
        <v>10000</v>
      </c>
      <c r="M64" s="97">
        <v>-500</v>
      </c>
      <c r="N64" s="93">
        <v>0</v>
      </c>
      <c r="O64" s="77">
        <v>0</v>
      </c>
      <c r="P64" s="77">
        <v>0</v>
      </c>
      <c r="Q64" s="93">
        <v>0</v>
      </c>
      <c r="R64" s="93">
        <v>0</v>
      </c>
      <c r="S64" s="93">
        <v>0</v>
      </c>
      <c r="T64" s="93">
        <v>0</v>
      </c>
      <c r="U64" s="230">
        <v>0</v>
      </c>
    </row>
    <row r="65" spans="1:57" s="41" customFormat="1">
      <c r="A65" s="189">
        <v>3225</v>
      </c>
      <c r="B65" s="43" t="s">
        <v>37</v>
      </c>
      <c r="C65" s="212">
        <v>14000</v>
      </c>
      <c r="D65" s="82">
        <v>0</v>
      </c>
      <c r="E65" s="82">
        <v>0</v>
      </c>
      <c r="F65" s="73">
        <v>0</v>
      </c>
      <c r="G65" s="73">
        <v>0</v>
      </c>
      <c r="H65" s="89">
        <v>0</v>
      </c>
      <c r="I65" s="89">
        <v>0</v>
      </c>
      <c r="J65" s="89">
        <v>0</v>
      </c>
      <c r="K65" s="89">
        <v>0</v>
      </c>
      <c r="L65" s="96">
        <v>10000</v>
      </c>
      <c r="M65" s="96">
        <f>M66</f>
        <v>4000</v>
      </c>
      <c r="N65" s="89">
        <v>0</v>
      </c>
      <c r="O65" s="74">
        <v>0</v>
      </c>
      <c r="P65" s="74">
        <v>0</v>
      </c>
      <c r="Q65" s="89">
        <v>0</v>
      </c>
      <c r="R65" s="89">
        <v>0</v>
      </c>
      <c r="S65" s="89">
        <v>0</v>
      </c>
      <c r="T65" s="89">
        <v>0</v>
      </c>
      <c r="U65" s="225">
        <v>0</v>
      </c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>
      <c r="A66" s="188">
        <v>32251</v>
      </c>
      <c r="B66" s="45" t="s">
        <v>37</v>
      </c>
      <c r="C66" s="210">
        <v>14000</v>
      </c>
      <c r="D66" s="83">
        <v>0</v>
      </c>
      <c r="E66" s="83">
        <v>0</v>
      </c>
      <c r="F66" s="75">
        <v>0</v>
      </c>
      <c r="G66" s="75">
        <v>0</v>
      </c>
      <c r="H66" s="93">
        <v>0</v>
      </c>
      <c r="I66" s="93">
        <v>0</v>
      </c>
      <c r="J66" s="93">
        <v>0</v>
      </c>
      <c r="K66" s="93">
        <v>0</v>
      </c>
      <c r="L66" s="98">
        <v>10000</v>
      </c>
      <c r="M66" s="97">
        <v>4000</v>
      </c>
      <c r="N66" s="93">
        <v>0</v>
      </c>
      <c r="O66" s="77">
        <v>0</v>
      </c>
      <c r="P66" s="77">
        <v>0</v>
      </c>
      <c r="Q66" s="93">
        <v>0</v>
      </c>
      <c r="R66" s="93">
        <v>0</v>
      </c>
      <c r="S66" s="93">
        <v>0</v>
      </c>
      <c r="T66" s="93">
        <v>0</v>
      </c>
      <c r="U66" s="230">
        <v>0</v>
      </c>
    </row>
    <row r="67" spans="1:57" s="41" customFormat="1">
      <c r="A67" s="189">
        <v>3227</v>
      </c>
      <c r="B67" s="48" t="s">
        <v>58</v>
      </c>
      <c r="C67" s="212">
        <v>9708.0300000000007</v>
      </c>
      <c r="D67" s="82">
        <v>0</v>
      </c>
      <c r="E67" s="82">
        <v>0</v>
      </c>
      <c r="F67" s="73">
        <v>0</v>
      </c>
      <c r="G67" s="73">
        <f>G68</f>
        <v>3708.03</v>
      </c>
      <c r="H67" s="89">
        <v>0</v>
      </c>
      <c r="I67" s="89">
        <v>0</v>
      </c>
      <c r="J67" s="89">
        <v>0</v>
      </c>
      <c r="K67" s="89">
        <v>0</v>
      </c>
      <c r="L67" s="96">
        <v>2000</v>
      </c>
      <c r="M67" s="96">
        <f>M68</f>
        <v>4000</v>
      </c>
      <c r="N67" s="89">
        <v>0</v>
      </c>
      <c r="O67" s="74">
        <v>0</v>
      </c>
      <c r="P67" s="74">
        <v>0</v>
      </c>
      <c r="Q67" s="89">
        <v>0</v>
      </c>
      <c r="R67" s="89">
        <v>0</v>
      </c>
      <c r="S67" s="89">
        <v>0</v>
      </c>
      <c r="T67" s="89">
        <v>0</v>
      </c>
      <c r="U67" s="225">
        <v>0</v>
      </c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s="34" customFormat="1" ht="19.5" thickBot="1">
      <c r="A68" s="205">
        <v>32271</v>
      </c>
      <c r="B68" s="206" t="s">
        <v>58</v>
      </c>
      <c r="C68" s="209">
        <v>9708.0300000000007</v>
      </c>
      <c r="D68" s="85">
        <v>0</v>
      </c>
      <c r="E68" s="85">
        <v>0</v>
      </c>
      <c r="F68" s="78">
        <v>0</v>
      </c>
      <c r="G68" s="78">
        <v>3708.03</v>
      </c>
      <c r="H68" s="85">
        <v>0</v>
      </c>
      <c r="I68" s="85">
        <v>0</v>
      </c>
      <c r="J68" s="85">
        <v>0</v>
      </c>
      <c r="K68" s="85">
        <v>0</v>
      </c>
      <c r="L68" s="242">
        <v>2000</v>
      </c>
      <c r="M68" s="160">
        <v>4000</v>
      </c>
      <c r="N68" s="85">
        <v>0</v>
      </c>
      <c r="O68" s="79">
        <v>0</v>
      </c>
      <c r="P68" s="79">
        <v>0</v>
      </c>
      <c r="Q68" s="85">
        <v>0</v>
      </c>
      <c r="R68" s="85">
        <v>0</v>
      </c>
      <c r="S68" s="85">
        <v>0</v>
      </c>
      <c r="T68" s="85">
        <v>0</v>
      </c>
      <c r="U68" s="249">
        <v>0</v>
      </c>
    </row>
    <row r="69" spans="1:57" s="35" customFormat="1" ht="19.5" thickBot="1">
      <c r="A69" s="143">
        <v>323</v>
      </c>
      <c r="B69" s="144" t="s">
        <v>4</v>
      </c>
      <c r="C69" s="145">
        <v>655672.26</v>
      </c>
      <c r="D69" s="203">
        <v>130000</v>
      </c>
      <c r="E69" s="203">
        <f>E99</f>
        <v>-130000</v>
      </c>
      <c r="F69" s="198">
        <v>196882.15</v>
      </c>
      <c r="G69" s="198">
        <f>G70+G76+G81+G86+G92+G97+G99+G105+G109</f>
        <v>69677.440000000002</v>
      </c>
      <c r="H69" s="146">
        <v>90500</v>
      </c>
      <c r="I69" s="203">
        <f>I86+I92+I109</f>
        <v>-21059.599999999999</v>
      </c>
      <c r="J69" s="146">
        <v>0</v>
      </c>
      <c r="K69" s="146">
        <v>0</v>
      </c>
      <c r="L69" s="204">
        <v>210000</v>
      </c>
      <c r="M69" s="204">
        <f>M70+M76+M81+M86+M92+M99+M97+M105+M109</f>
        <v>-11327.730000000001</v>
      </c>
      <c r="N69" s="146">
        <v>0</v>
      </c>
      <c r="O69" s="147">
        <v>2000</v>
      </c>
      <c r="P69" s="147">
        <f>P99</f>
        <v>115000</v>
      </c>
      <c r="Q69" s="146">
        <v>4000</v>
      </c>
      <c r="R69" s="146">
        <v>0</v>
      </c>
      <c r="S69" s="146">
        <v>0</v>
      </c>
      <c r="T69" s="146">
        <v>0</v>
      </c>
      <c r="U69" s="228">
        <v>0</v>
      </c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s="41" customFormat="1">
      <c r="A70" s="200">
        <v>3231</v>
      </c>
      <c r="B70" s="39" t="s">
        <v>38</v>
      </c>
      <c r="C70" s="211">
        <v>53665</v>
      </c>
      <c r="D70" s="81">
        <v>0</v>
      </c>
      <c r="E70" s="81">
        <v>0</v>
      </c>
      <c r="F70" s="71">
        <v>33290</v>
      </c>
      <c r="G70" s="71">
        <f>G75</f>
        <v>10375</v>
      </c>
      <c r="H70" s="88">
        <v>0</v>
      </c>
      <c r="I70" s="88">
        <v>0</v>
      </c>
      <c r="J70" s="88">
        <v>0</v>
      </c>
      <c r="K70" s="88">
        <v>0</v>
      </c>
      <c r="L70" s="159">
        <v>18000</v>
      </c>
      <c r="M70" s="159">
        <f>M73+M74+M75</f>
        <v>-8000</v>
      </c>
      <c r="N70" s="88">
        <v>0</v>
      </c>
      <c r="O70" s="72">
        <v>0</v>
      </c>
      <c r="P70" s="72">
        <v>0</v>
      </c>
      <c r="Q70" s="88">
        <v>0</v>
      </c>
      <c r="R70" s="88">
        <v>0</v>
      </c>
      <c r="S70" s="88">
        <v>0</v>
      </c>
      <c r="T70" s="88">
        <v>0</v>
      </c>
      <c r="U70" s="229">
        <v>0</v>
      </c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>
      <c r="A71" s="188">
        <v>32311</v>
      </c>
      <c r="B71" s="44" t="s">
        <v>96</v>
      </c>
      <c r="C71" s="210">
        <v>21000</v>
      </c>
      <c r="D71" s="83">
        <v>0</v>
      </c>
      <c r="E71" s="83">
        <v>0</v>
      </c>
      <c r="F71" s="75">
        <v>15000</v>
      </c>
      <c r="G71" s="75">
        <v>0</v>
      </c>
      <c r="H71" s="93">
        <v>0</v>
      </c>
      <c r="I71" s="93">
        <v>0</v>
      </c>
      <c r="J71" s="93">
        <v>0</v>
      </c>
      <c r="K71" s="93">
        <v>0</v>
      </c>
      <c r="L71" s="98">
        <v>6000</v>
      </c>
      <c r="M71" s="97">
        <v>0</v>
      </c>
      <c r="N71" s="93">
        <v>0</v>
      </c>
      <c r="O71" s="77">
        <v>0</v>
      </c>
      <c r="P71" s="67">
        <v>0</v>
      </c>
      <c r="Q71" s="93">
        <v>0</v>
      </c>
      <c r="R71" s="93">
        <v>0</v>
      </c>
      <c r="S71" s="93">
        <v>0</v>
      </c>
      <c r="T71" s="93">
        <v>0</v>
      </c>
      <c r="U71" s="230">
        <v>0</v>
      </c>
    </row>
    <row r="72" spans="1:57">
      <c r="A72" s="188">
        <v>32312</v>
      </c>
      <c r="B72" s="44" t="s">
        <v>142</v>
      </c>
      <c r="C72" s="210">
        <v>0</v>
      </c>
      <c r="D72" s="83">
        <v>0</v>
      </c>
      <c r="E72" s="83">
        <v>0</v>
      </c>
      <c r="F72" s="75">
        <v>0</v>
      </c>
      <c r="G72" s="75">
        <v>0</v>
      </c>
      <c r="H72" s="93">
        <v>0</v>
      </c>
      <c r="I72" s="93">
        <v>0</v>
      </c>
      <c r="J72" s="93">
        <v>0</v>
      </c>
      <c r="K72" s="93">
        <v>0</v>
      </c>
      <c r="L72" s="98">
        <v>0</v>
      </c>
      <c r="M72" s="97">
        <v>0</v>
      </c>
      <c r="N72" s="93">
        <v>0</v>
      </c>
      <c r="O72" s="77">
        <v>0</v>
      </c>
      <c r="P72" s="67">
        <v>0</v>
      </c>
      <c r="Q72" s="93">
        <v>0</v>
      </c>
      <c r="R72" s="93">
        <v>0</v>
      </c>
      <c r="S72" s="93">
        <v>0</v>
      </c>
      <c r="T72" s="93">
        <v>0</v>
      </c>
      <c r="U72" s="230">
        <v>0</v>
      </c>
    </row>
    <row r="73" spans="1:57">
      <c r="A73" s="188">
        <v>32313</v>
      </c>
      <c r="B73" s="44" t="s">
        <v>97</v>
      </c>
      <c r="C73" s="210">
        <v>7000</v>
      </c>
      <c r="D73" s="83">
        <v>0</v>
      </c>
      <c r="E73" s="83">
        <v>0</v>
      </c>
      <c r="F73" s="75">
        <v>6000</v>
      </c>
      <c r="G73" s="75">
        <v>0</v>
      </c>
      <c r="H73" s="93">
        <v>0</v>
      </c>
      <c r="I73" s="93">
        <v>0</v>
      </c>
      <c r="J73" s="93">
        <v>0</v>
      </c>
      <c r="K73" s="93">
        <v>0</v>
      </c>
      <c r="L73" s="98">
        <v>3000</v>
      </c>
      <c r="M73" s="97">
        <v>-2000</v>
      </c>
      <c r="N73" s="93">
        <v>0</v>
      </c>
      <c r="O73" s="77">
        <v>0</v>
      </c>
      <c r="P73" s="67">
        <v>0</v>
      </c>
      <c r="Q73" s="93">
        <v>0</v>
      </c>
      <c r="R73" s="93">
        <v>0</v>
      </c>
      <c r="S73" s="93">
        <v>0</v>
      </c>
      <c r="T73" s="93">
        <v>0</v>
      </c>
      <c r="U73" s="230">
        <v>0</v>
      </c>
    </row>
    <row r="74" spans="1:57">
      <c r="A74" s="188">
        <v>32314</v>
      </c>
      <c r="B74" s="44" t="s">
        <v>141</v>
      </c>
      <c r="C74" s="210">
        <v>0</v>
      </c>
      <c r="D74" s="83">
        <v>0</v>
      </c>
      <c r="E74" s="83">
        <v>0</v>
      </c>
      <c r="F74" s="75">
        <v>0</v>
      </c>
      <c r="G74" s="75">
        <v>0</v>
      </c>
      <c r="H74" s="93">
        <v>0</v>
      </c>
      <c r="I74" s="93">
        <v>0</v>
      </c>
      <c r="J74" s="93">
        <v>0</v>
      </c>
      <c r="K74" s="93">
        <v>0</v>
      </c>
      <c r="L74" s="98">
        <v>3000</v>
      </c>
      <c r="M74" s="97">
        <v>-3000</v>
      </c>
      <c r="N74" s="93">
        <v>0</v>
      </c>
      <c r="O74" s="77">
        <v>0</v>
      </c>
      <c r="P74" s="67">
        <v>0</v>
      </c>
      <c r="Q74" s="93">
        <v>0</v>
      </c>
      <c r="R74" s="93">
        <v>0</v>
      </c>
      <c r="S74" s="93">
        <v>0</v>
      </c>
      <c r="T74" s="93">
        <v>0</v>
      </c>
      <c r="U74" s="230">
        <v>0</v>
      </c>
    </row>
    <row r="75" spans="1:57">
      <c r="A75" s="188">
        <v>32319</v>
      </c>
      <c r="B75" s="44" t="s">
        <v>140</v>
      </c>
      <c r="C75" s="210">
        <v>25665</v>
      </c>
      <c r="D75" s="83">
        <v>0</v>
      </c>
      <c r="E75" s="83">
        <v>0</v>
      </c>
      <c r="F75" s="75">
        <v>12290</v>
      </c>
      <c r="G75" s="75">
        <v>10375</v>
      </c>
      <c r="H75" s="93">
        <v>0</v>
      </c>
      <c r="I75" s="93">
        <v>0</v>
      </c>
      <c r="J75" s="93">
        <v>0</v>
      </c>
      <c r="K75" s="93">
        <v>0</v>
      </c>
      <c r="L75" s="98">
        <v>6000</v>
      </c>
      <c r="M75" s="97">
        <v>-3000</v>
      </c>
      <c r="N75" s="93">
        <v>0</v>
      </c>
      <c r="O75" s="77">
        <v>0</v>
      </c>
      <c r="P75" s="67">
        <v>0</v>
      </c>
      <c r="Q75" s="93">
        <v>0</v>
      </c>
      <c r="R75" s="93">
        <v>0</v>
      </c>
      <c r="S75" s="93">
        <v>0</v>
      </c>
      <c r="T75" s="93">
        <v>0</v>
      </c>
      <c r="U75" s="230">
        <v>0</v>
      </c>
    </row>
    <row r="76" spans="1:57" s="41" customFormat="1">
      <c r="A76" s="189">
        <v>3232</v>
      </c>
      <c r="B76" s="42" t="s">
        <v>39</v>
      </c>
      <c r="C76" s="212">
        <v>124087.45</v>
      </c>
      <c r="D76" s="82">
        <v>0</v>
      </c>
      <c r="E76" s="82">
        <v>0</v>
      </c>
      <c r="F76" s="73">
        <v>27066.95</v>
      </c>
      <c r="G76" s="73">
        <f>G77+G80</f>
        <v>17870.5</v>
      </c>
      <c r="H76" s="89">
        <v>0</v>
      </c>
      <c r="I76" s="89">
        <v>0</v>
      </c>
      <c r="J76" s="89">
        <v>0</v>
      </c>
      <c r="K76" s="89">
        <v>0</v>
      </c>
      <c r="L76" s="96">
        <v>80000</v>
      </c>
      <c r="M76" s="96">
        <f>M77+M78+M79+M80</f>
        <v>-6850</v>
      </c>
      <c r="N76" s="89">
        <v>0</v>
      </c>
      <c r="O76" s="74">
        <v>2000</v>
      </c>
      <c r="P76" s="74">
        <v>0</v>
      </c>
      <c r="Q76" s="89">
        <v>4000</v>
      </c>
      <c r="R76" s="89">
        <v>0</v>
      </c>
      <c r="S76" s="89">
        <v>0</v>
      </c>
      <c r="T76" s="89">
        <v>0</v>
      </c>
      <c r="U76" s="225">
        <v>0</v>
      </c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s="34" customFormat="1">
      <c r="A77" s="190">
        <v>32321</v>
      </c>
      <c r="B77" s="46" t="s">
        <v>102</v>
      </c>
      <c r="C77" s="210">
        <v>24745.5</v>
      </c>
      <c r="D77" s="84">
        <v>0</v>
      </c>
      <c r="E77" s="84">
        <v>0</v>
      </c>
      <c r="F77" s="76">
        <v>7000</v>
      </c>
      <c r="G77" s="76">
        <v>9745.5</v>
      </c>
      <c r="H77" s="93">
        <v>0</v>
      </c>
      <c r="I77" s="93">
        <v>0</v>
      </c>
      <c r="J77" s="93">
        <v>0</v>
      </c>
      <c r="K77" s="93">
        <v>0</v>
      </c>
      <c r="L77" s="98">
        <v>27000</v>
      </c>
      <c r="M77" s="97">
        <v>-25000</v>
      </c>
      <c r="N77" s="93">
        <v>0</v>
      </c>
      <c r="O77" s="77">
        <v>2000</v>
      </c>
      <c r="P77" s="77">
        <v>0</v>
      </c>
      <c r="Q77" s="93">
        <v>4000</v>
      </c>
      <c r="R77" s="93">
        <v>0</v>
      </c>
      <c r="S77" s="93">
        <v>0</v>
      </c>
      <c r="T77" s="93">
        <v>0</v>
      </c>
      <c r="U77" s="230">
        <v>0</v>
      </c>
    </row>
    <row r="78" spans="1:57" s="34" customFormat="1">
      <c r="A78" s="190">
        <v>32322</v>
      </c>
      <c r="B78" s="46" t="s">
        <v>103</v>
      </c>
      <c r="C78" s="210">
        <v>79000</v>
      </c>
      <c r="D78" s="84">
        <v>0</v>
      </c>
      <c r="E78" s="84">
        <v>0</v>
      </c>
      <c r="F78" s="76">
        <v>14000</v>
      </c>
      <c r="G78" s="76">
        <v>0</v>
      </c>
      <c r="H78" s="93">
        <v>0</v>
      </c>
      <c r="I78" s="93">
        <v>0</v>
      </c>
      <c r="J78" s="93">
        <v>0</v>
      </c>
      <c r="K78" s="93">
        <v>0</v>
      </c>
      <c r="L78" s="98">
        <v>35000</v>
      </c>
      <c r="M78" s="97">
        <v>30000</v>
      </c>
      <c r="N78" s="93">
        <v>0</v>
      </c>
      <c r="O78" s="77">
        <v>0</v>
      </c>
      <c r="P78" s="77">
        <v>0</v>
      </c>
      <c r="Q78" s="93">
        <v>0</v>
      </c>
      <c r="R78" s="93">
        <v>0</v>
      </c>
      <c r="S78" s="93">
        <v>0</v>
      </c>
      <c r="T78" s="93">
        <v>0</v>
      </c>
      <c r="U78" s="230">
        <v>0</v>
      </c>
    </row>
    <row r="79" spans="1:57" s="34" customFormat="1">
      <c r="A79" s="190">
        <v>32323</v>
      </c>
      <c r="B79" s="46" t="s">
        <v>104</v>
      </c>
      <c r="C79" s="210">
        <v>2150</v>
      </c>
      <c r="D79" s="84">
        <v>0</v>
      </c>
      <c r="E79" s="84">
        <v>0</v>
      </c>
      <c r="F79" s="76">
        <v>0</v>
      </c>
      <c r="G79" s="76">
        <v>0</v>
      </c>
      <c r="H79" s="93">
        <v>0</v>
      </c>
      <c r="I79" s="93">
        <v>0</v>
      </c>
      <c r="J79" s="93">
        <v>0</v>
      </c>
      <c r="K79" s="93">
        <v>0</v>
      </c>
      <c r="L79" s="98">
        <v>8000</v>
      </c>
      <c r="M79" s="97">
        <v>-5850</v>
      </c>
      <c r="N79" s="93">
        <v>0</v>
      </c>
      <c r="O79" s="77">
        <v>0</v>
      </c>
      <c r="P79" s="77">
        <v>0</v>
      </c>
      <c r="Q79" s="93">
        <v>0</v>
      </c>
      <c r="R79" s="93">
        <v>0</v>
      </c>
      <c r="S79" s="93">
        <v>0</v>
      </c>
      <c r="T79" s="93">
        <v>0</v>
      </c>
      <c r="U79" s="230">
        <v>0</v>
      </c>
    </row>
    <row r="80" spans="1:57" s="34" customFormat="1">
      <c r="A80" s="190">
        <v>32329</v>
      </c>
      <c r="B80" s="46" t="s">
        <v>145</v>
      </c>
      <c r="C80" s="210">
        <v>18191.95</v>
      </c>
      <c r="D80" s="84">
        <v>0</v>
      </c>
      <c r="E80" s="84">
        <v>0</v>
      </c>
      <c r="F80" s="76">
        <v>6066.95</v>
      </c>
      <c r="G80" s="76">
        <v>8125</v>
      </c>
      <c r="H80" s="93">
        <v>0</v>
      </c>
      <c r="I80" s="93">
        <v>0</v>
      </c>
      <c r="J80" s="93">
        <v>0</v>
      </c>
      <c r="K80" s="93">
        <v>0</v>
      </c>
      <c r="L80" s="98">
        <v>10000</v>
      </c>
      <c r="M80" s="97">
        <v>-6000</v>
      </c>
      <c r="N80" s="93">
        <v>0</v>
      </c>
      <c r="O80" s="77">
        <v>0</v>
      </c>
      <c r="P80" s="77">
        <v>0</v>
      </c>
      <c r="Q80" s="93">
        <v>0</v>
      </c>
      <c r="R80" s="93">
        <v>0</v>
      </c>
      <c r="S80" s="93">
        <v>0</v>
      </c>
      <c r="T80" s="93">
        <v>0</v>
      </c>
      <c r="U80" s="230">
        <v>0</v>
      </c>
    </row>
    <row r="81" spans="1:57" s="41" customFormat="1">
      <c r="A81" s="189">
        <v>3233</v>
      </c>
      <c r="B81" s="42" t="s">
        <v>40</v>
      </c>
      <c r="C81" s="212">
        <v>64225</v>
      </c>
      <c r="D81" s="82">
        <v>0</v>
      </c>
      <c r="E81" s="82">
        <v>0</v>
      </c>
      <c r="F81" s="73">
        <v>22921.129999999997</v>
      </c>
      <c r="G81" s="73">
        <f>G85</f>
        <v>16625</v>
      </c>
      <c r="H81" s="89">
        <v>0</v>
      </c>
      <c r="I81" s="89">
        <v>0</v>
      </c>
      <c r="J81" s="89">
        <v>0</v>
      </c>
      <c r="K81" s="89">
        <v>0</v>
      </c>
      <c r="L81" s="96">
        <v>20000</v>
      </c>
      <c r="M81" s="96">
        <f>M82+M83+M84+M85</f>
        <v>4678.87</v>
      </c>
      <c r="N81" s="89">
        <v>0</v>
      </c>
      <c r="O81" s="74">
        <v>0</v>
      </c>
      <c r="P81" s="74">
        <v>0</v>
      </c>
      <c r="Q81" s="89">
        <v>0</v>
      </c>
      <c r="R81" s="89">
        <v>0</v>
      </c>
      <c r="S81" s="89">
        <v>0</v>
      </c>
      <c r="T81" s="89">
        <v>0</v>
      </c>
      <c r="U81" s="225">
        <v>0</v>
      </c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s="34" customFormat="1">
      <c r="A82" s="190">
        <v>32331</v>
      </c>
      <c r="B82" s="46" t="s">
        <v>174</v>
      </c>
      <c r="C82" s="210">
        <v>19875</v>
      </c>
      <c r="D82" s="84">
        <v>0</v>
      </c>
      <c r="E82" s="84">
        <v>0</v>
      </c>
      <c r="F82" s="76">
        <v>6875</v>
      </c>
      <c r="G82" s="76">
        <v>0</v>
      </c>
      <c r="H82" s="93">
        <v>0</v>
      </c>
      <c r="I82" s="93">
        <v>0</v>
      </c>
      <c r="J82" s="93">
        <v>0</v>
      </c>
      <c r="K82" s="93">
        <v>0</v>
      </c>
      <c r="L82" s="98">
        <v>5000</v>
      </c>
      <c r="M82" s="98">
        <v>8000</v>
      </c>
      <c r="N82" s="93">
        <v>0</v>
      </c>
      <c r="O82" s="77">
        <v>0</v>
      </c>
      <c r="P82" s="77">
        <v>0</v>
      </c>
      <c r="Q82" s="93">
        <v>0</v>
      </c>
      <c r="R82" s="93">
        <v>0</v>
      </c>
      <c r="S82" s="93">
        <v>0</v>
      </c>
      <c r="T82" s="93">
        <v>0</v>
      </c>
      <c r="U82" s="230">
        <v>0</v>
      </c>
    </row>
    <row r="83" spans="1:57">
      <c r="A83" s="188">
        <v>32332</v>
      </c>
      <c r="B83" s="44" t="s">
        <v>100</v>
      </c>
      <c r="C83" s="210">
        <v>500</v>
      </c>
      <c r="D83" s="83">
        <v>0</v>
      </c>
      <c r="E83" s="83">
        <v>0</v>
      </c>
      <c r="F83" s="75">
        <v>0</v>
      </c>
      <c r="G83" s="75">
        <v>0</v>
      </c>
      <c r="H83" s="93">
        <v>0</v>
      </c>
      <c r="I83" s="93">
        <v>0</v>
      </c>
      <c r="J83" s="93">
        <v>0</v>
      </c>
      <c r="K83" s="93">
        <v>0</v>
      </c>
      <c r="L83" s="98">
        <v>5000</v>
      </c>
      <c r="M83" s="97">
        <v>-4500</v>
      </c>
      <c r="N83" s="93">
        <v>0</v>
      </c>
      <c r="O83" s="77">
        <v>0</v>
      </c>
      <c r="P83" s="67">
        <v>0</v>
      </c>
      <c r="Q83" s="93">
        <v>0</v>
      </c>
      <c r="R83" s="93">
        <v>0</v>
      </c>
      <c r="S83" s="93">
        <v>0</v>
      </c>
      <c r="T83" s="93">
        <v>0</v>
      </c>
      <c r="U83" s="230">
        <v>0</v>
      </c>
    </row>
    <row r="84" spans="1:57">
      <c r="A84" s="188">
        <v>32334</v>
      </c>
      <c r="B84" s="44" t="s">
        <v>175</v>
      </c>
      <c r="C84" s="210">
        <v>16725</v>
      </c>
      <c r="D84" s="83">
        <v>0</v>
      </c>
      <c r="E84" s="83">
        <v>0</v>
      </c>
      <c r="F84" s="75">
        <v>16046.13</v>
      </c>
      <c r="G84" s="75">
        <v>0</v>
      </c>
      <c r="H84" s="93">
        <v>0</v>
      </c>
      <c r="I84" s="93">
        <v>0</v>
      </c>
      <c r="J84" s="93">
        <v>0</v>
      </c>
      <c r="K84" s="93">
        <v>0</v>
      </c>
      <c r="L84" s="98">
        <v>0</v>
      </c>
      <c r="M84" s="97">
        <v>678.87</v>
      </c>
      <c r="N84" s="93">
        <v>0</v>
      </c>
      <c r="O84" s="77">
        <v>0</v>
      </c>
      <c r="P84" s="67">
        <v>0</v>
      </c>
      <c r="Q84" s="93">
        <v>0</v>
      </c>
      <c r="R84" s="93">
        <v>0</v>
      </c>
      <c r="S84" s="93">
        <v>0</v>
      </c>
      <c r="T84" s="93">
        <v>0</v>
      </c>
      <c r="U84" s="230">
        <v>0</v>
      </c>
    </row>
    <row r="85" spans="1:57">
      <c r="A85" s="188">
        <v>32339</v>
      </c>
      <c r="B85" s="44" t="s">
        <v>101</v>
      </c>
      <c r="C85" s="210">
        <v>27125</v>
      </c>
      <c r="D85" s="83">
        <v>0</v>
      </c>
      <c r="E85" s="83">
        <v>0</v>
      </c>
      <c r="F85" s="75">
        <v>0</v>
      </c>
      <c r="G85" s="75">
        <v>16625</v>
      </c>
      <c r="H85" s="93">
        <v>0</v>
      </c>
      <c r="I85" s="93">
        <v>0</v>
      </c>
      <c r="J85" s="93">
        <v>0</v>
      </c>
      <c r="K85" s="93">
        <v>0</v>
      </c>
      <c r="L85" s="98">
        <v>10000</v>
      </c>
      <c r="M85" s="97">
        <v>500</v>
      </c>
      <c r="N85" s="93">
        <v>0</v>
      </c>
      <c r="O85" s="77">
        <v>0</v>
      </c>
      <c r="P85" s="67">
        <v>0</v>
      </c>
      <c r="Q85" s="93">
        <v>0</v>
      </c>
      <c r="R85" s="93">
        <v>0</v>
      </c>
      <c r="S85" s="93">
        <v>0</v>
      </c>
      <c r="T85" s="93">
        <v>0</v>
      </c>
      <c r="U85" s="230">
        <v>0</v>
      </c>
    </row>
    <row r="86" spans="1:57" s="41" customFormat="1">
      <c r="A86" s="189">
        <v>3234</v>
      </c>
      <c r="B86" s="42" t="s">
        <v>41</v>
      </c>
      <c r="C86" s="212">
        <v>62933.8</v>
      </c>
      <c r="D86" s="82">
        <v>0</v>
      </c>
      <c r="E86" s="82">
        <v>0</v>
      </c>
      <c r="F86" s="73">
        <v>3000</v>
      </c>
      <c r="G86" s="73">
        <f>G89</f>
        <v>8750</v>
      </c>
      <c r="H86" s="89">
        <v>42900</v>
      </c>
      <c r="I86" s="89">
        <f>I87+I88+I91</f>
        <v>-10959.599999999999</v>
      </c>
      <c r="J86" s="89">
        <v>0</v>
      </c>
      <c r="K86" s="89">
        <v>0</v>
      </c>
      <c r="L86" s="96">
        <v>10000</v>
      </c>
      <c r="M86" s="96">
        <f>M87+M88+M91</f>
        <v>9243.4</v>
      </c>
      <c r="N86" s="89">
        <v>0</v>
      </c>
      <c r="O86" s="74">
        <v>0</v>
      </c>
      <c r="P86" s="74">
        <v>0</v>
      </c>
      <c r="Q86" s="89">
        <v>0</v>
      </c>
      <c r="R86" s="89">
        <v>0</v>
      </c>
      <c r="S86" s="89">
        <v>0</v>
      </c>
      <c r="T86" s="89">
        <v>0</v>
      </c>
      <c r="U86" s="225">
        <v>0</v>
      </c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s="34" customFormat="1">
      <c r="A87" s="190">
        <v>32341</v>
      </c>
      <c r="B87" s="46" t="s">
        <v>105</v>
      </c>
      <c r="C87" s="210">
        <v>7251.41</v>
      </c>
      <c r="D87" s="84">
        <v>0</v>
      </c>
      <c r="E87" s="84">
        <v>0</v>
      </c>
      <c r="F87" s="76">
        <v>0</v>
      </c>
      <c r="G87" s="76">
        <v>0</v>
      </c>
      <c r="H87" s="93">
        <v>8300</v>
      </c>
      <c r="I87" s="93">
        <v>-5048.59</v>
      </c>
      <c r="J87" s="93">
        <v>0</v>
      </c>
      <c r="K87" s="93">
        <v>0</v>
      </c>
      <c r="L87" s="98">
        <v>3000</v>
      </c>
      <c r="M87" s="97">
        <v>1000</v>
      </c>
      <c r="N87" s="93">
        <v>0</v>
      </c>
      <c r="O87" s="77">
        <v>0</v>
      </c>
      <c r="P87" s="77">
        <v>0</v>
      </c>
      <c r="Q87" s="93">
        <v>0</v>
      </c>
      <c r="R87" s="93">
        <v>0</v>
      </c>
      <c r="S87" s="93">
        <v>0</v>
      </c>
      <c r="T87" s="93">
        <v>0</v>
      </c>
      <c r="U87" s="230">
        <v>0</v>
      </c>
    </row>
    <row r="88" spans="1:57" s="34" customFormat="1">
      <c r="A88" s="190">
        <v>32342</v>
      </c>
      <c r="B88" s="46" t="s">
        <v>106</v>
      </c>
      <c r="C88" s="210">
        <v>6932.39</v>
      </c>
      <c r="D88" s="84">
        <v>0</v>
      </c>
      <c r="E88" s="84">
        <v>0</v>
      </c>
      <c r="F88" s="76">
        <v>1000</v>
      </c>
      <c r="G88" s="76">
        <v>0</v>
      </c>
      <c r="H88" s="93">
        <v>600</v>
      </c>
      <c r="I88" s="93">
        <v>32.39</v>
      </c>
      <c r="J88" s="93">
        <v>0</v>
      </c>
      <c r="K88" s="93">
        <v>0</v>
      </c>
      <c r="L88" s="98">
        <v>3000</v>
      </c>
      <c r="M88" s="97">
        <v>2300</v>
      </c>
      <c r="N88" s="93">
        <v>0</v>
      </c>
      <c r="O88" s="77">
        <v>0</v>
      </c>
      <c r="P88" s="77">
        <v>0</v>
      </c>
      <c r="Q88" s="93">
        <v>0</v>
      </c>
      <c r="R88" s="93">
        <v>0</v>
      </c>
      <c r="S88" s="93">
        <v>0</v>
      </c>
      <c r="T88" s="93">
        <v>0</v>
      </c>
      <c r="U88" s="230">
        <v>0</v>
      </c>
    </row>
    <row r="89" spans="1:57" s="34" customFormat="1">
      <c r="A89" s="190">
        <v>32343</v>
      </c>
      <c r="B89" s="46" t="s">
        <v>107</v>
      </c>
      <c r="C89" s="210">
        <v>11750</v>
      </c>
      <c r="D89" s="84">
        <v>0</v>
      </c>
      <c r="E89" s="84">
        <v>0</v>
      </c>
      <c r="F89" s="76">
        <v>0</v>
      </c>
      <c r="G89" s="76">
        <v>8750</v>
      </c>
      <c r="H89" s="93">
        <v>0</v>
      </c>
      <c r="I89" s="93">
        <v>0</v>
      </c>
      <c r="J89" s="93">
        <v>0</v>
      </c>
      <c r="K89" s="93">
        <v>0</v>
      </c>
      <c r="L89" s="98">
        <v>3000</v>
      </c>
      <c r="M89" s="97">
        <v>0</v>
      </c>
      <c r="N89" s="93">
        <v>0</v>
      </c>
      <c r="O89" s="77">
        <v>0</v>
      </c>
      <c r="P89" s="77">
        <v>0</v>
      </c>
      <c r="Q89" s="93">
        <v>0</v>
      </c>
      <c r="R89" s="93">
        <v>0</v>
      </c>
      <c r="S89" s="93">
        <v>0</v>
      </c>
      <c r="T89" s="93">
        <v>0</v>
      </c>
      <c r="U89" s="230">
        <v>0</v>
      </c>
    </row>
    <row r="90" spans="1:57" s="34" customFormat="1">
      <c r="A90" s="190">
        <v>32344</v>
      </c>
      <c r="B90" s="46" t="s">
        <v>108</v>
      </c>
      <c r="C90" s="210">
        <v>0</v>
      </c>
      <c r="D90" s="84">
        <v>0</v>
      </c>
      <c r="E90" s="84">
        <v>0</v>
      </c>
      <c r="F90" s="76">
        <v>0</v>
      </c>
      <c r="G90" s="76">
        <v>0</v>
      </c>
      <c r="H90" s="93">
        <v>0</v>
      </c>
      <c r="I90" s="93">
        <v>0</v>
      </c>
      <c r="J90" s="93">
        <v>0</v>
      </c>
      <c r="K90" s="93">
        <v>0</v>
      </c>
      <c r="L90" s="98">
        <v>0</v>
      </c>
      <c r="M90" s="97">
        <v>0</v>
      </c>
      <c r="N90" s="93">
        <v>0</v>
      </c>
      <c r="O90" s="77">
        <v>0</v>
      </c>
      <c r="P90" s="77">
        <v>0</v>
      </c>
      <c r="Q90" s="93">
        <v>0</v>
      </c>
      <c r="R90" s="93">
        <v>0</v>
      </c>
      <c r="S90" s="93">
        <v>0</v>
      </c>
      <c r="T90" s="93">
        <v>0</v>
      </c>
      <c r="U90" s="230">
        <v>0</v>
      </c>
    </row>
    <row r="91" spans="1:57" s="34" customFormat="1">
      <c r="A91" s="190">
        <v>32349</v>
      </c>
      <c r="B91" s="46" t="s">
        <v>109</v>
      </c>
      <c r="C91" s="210">
        <v>37000</v>
      </c>
      <c r="D91" s="84">
        <v>0</v>
      </c>
      <c r="E91" s="84">
        <v>0</v>
      </c>
      <c r="F91" s="76">
        <v>2000</v>
      </c>
      <c r="G91" s="76">
        <v>0</v>
      </c>
      <c r="H91" s="93">
        <v>34000</v>
      </c>
      <c r="I91" s="93">
        <v>-5943.4</v>
      </c>
      <c r="J91" s="93">
        <v>0</v>
      </c>
      <c r="K91" s="93">
        <v>0</v>
      </c>
      <c r="L91" s="98">
        <v>1000</v>
      </c>
      <c r="M91" s="97">
        <v>5943.4</v>
      </c>
      <c r="N91" s="93">
        <v>0</v>
      </c>
      <c r="O91" s="77">
        <v>0</v>
      </c>
      <c r="P91" s="77">
        <v>0</v>
      </c>
      <c r="Q91" s="93">
        <v>0</v>
      </c>
      <c r="R91" s="93">
        <v>0</v>
      </c>
      <c r="S91" s="93">
        <v>0</v>
      </c>
      <c r="T91" s="93">
        <v>0</v>
      </c>
      <c r="U91" s="230">
        <v>0</v>
      </c>
    </row>
    <row r="92" spans="1:57" s="41" customFormat="1">
      <c r="A92" s="189">
        <v>3235</v>
      </c>
      <c r="B92" s="42" t="s">
        <v>61</v>
      </c>
      <c r="C92" s="212">
        <v>76409.81</v>
      </c>
      <c r="D92" s="82">
        <v>0</v>
      </c>
      <c r="E92" s="82">
        <v>0</v>
      </c>
      <c r="F92" s="73">
        <v>28400</v>
      </c>
      <c r="G92" s="73">
        <f>G95</f>
        <v>9.81</v>
      </c>
      <c r="H92" s="89">
        <v>45000</v>
      </c>
      <c r="I92" s="89">
        <f>I93</f>
        <v>-7500</v>
      </c>
      <c r="J92" s="89">
        <v>0</v>
      </c>
      <c r="K92" s="89">
        <v>0</v>
      </c>
      <c r="L92" s="96">
        <v>15000</v>
      </c>
      <c r="M92" s="96">
        <f>M93+M94+M95+M96</f>
        <v>-4500</v>
      </c>
      <c r="N92" s="89">
        <v>0</v>
      </c>
      <c r="O92" s="74">
        <v>0</v>
      </c>
      <c r="P92" s="74">
        <v>0</v>
      </c>
      <c r="Q92" s="89">
        <v>0</v>
      </c>
      <c r="R92" s="89">
        <v>0</v>
      </c>
      <c r="S92" s="89">
        <v>0</v>
      </c>
      <c r="T92" s="89">
        <v>0</v>
      </c>
      <c r="U92" s="225">
        <v>0</v>
      </c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>
      <c r="A93" s="188">
        <v>32352</v>
      </c>
      <c r="B93" s="44" t="s">
        <v>110</v>
      </c>
      <c r="C93" s="210">
        <v>45000</v>
      </c>
      <c r="D93" s="83">
        <v>0</v>
      </c>
      <c r="E93" s="83">
        <v>0</v>
      </c>
      <c r="F93" s="75">
        <v>0</v>
      </c>
      <c r="G93" s="75">
        <v>0</v>
      </c>
      <c r="H93" s="93">
        <v>45000</v>
      </c>
      <c r="I93" s="94">
        <v>-7500</v>
      </c>
      <c r="J93" s="93">
        <v>0</v>
      </c>
      <c r="K93" s="93">
        <v>0</v>
      </c>
      <c r="L93" s="98">
        <v>0</v>
      </c>
      <c r="M93" s="97">
        <v>7500</v>
      </c>
      <c r="N93" s="93">
        <v>0</v>
      </c>
      <c r="O93" s="77">
        <v>0</v>
      </c>
      <c r="P93" s="67">
        <v>0</v>
      </c>
      <c r="Q93" s="93">
        <v>0</v>
      </c>
      <c r="R93" s="93">
        <v>0</v>
      </c>
      <c r="S93" s="93">
        <v>0</v>
      </c>
      <c r="T93" s="93">
        <v>0</v>
      </c>
      <c r="U93" s="230">
        <v>0</v>
      </c>
    </row>
    <row r="94" spans="1:57">
      <c r="A94" s="188">
        <v>32353</v>
      </c>
      <c r="B94" s="44" t="s">
        <v>111</v>
      </c>
      <c r="C94" s="210">
        <v>0</v>
      </c>
      <c r="D94" s="83">
        <v>0</v>
      </c>
      <c r="E94" s="83">
        <v>0</v>
      </c>
      <c r="F94" s="75">
        <v>0</v>
      </c>
      <c r="G94" s="75">
        <v>0</v>
      </c>
      <c r="H94" s="93">
        <v>0</v>
      </c>
      <c r="I94" s="93">
        <v>0</v>
      </c>
      <c r="J94" s="93">
        <v>0</v>
      </c>
      <c r="K94" s="93">
        <v>0</v>
      </c>
      <c r="L94" s="98">
        <v>5000</v>
      </c>
      <c r="M94" s="97">
        <v>-5000</v>
      </c>
      <c r="N94" s="93">
        <v>0</v>
      </c>
      <c r="O94" s="77">
        <v>0</v>
      </c>
      <c r="P94" s="67">
        <v>0</v>
      </c>
      <c r="Q94" s="93">
        <v>0</v>
      </c>
      <c r="R94" s="93">
        <v>0</v>
      </c>
      <c r="S94" s="93">
        <v>0</v>
      </c>
      <c r="T94" s="93">
        <v>0</v>
      </c>
      <c r="U94" s="230">
        <v>0</v>
      </c>
    </row>
    <row r="95" spans="1:57" ht="36.75">
      <c r="A95" s="188">
        <v>32355</v>
      </c>
      <c r="B95" s="45" t="s">
        <v>143</v>
      </c>
      <c r="C95" s="210">
        <v>31409.809999999998</v>
      </c>
      <c r="D95" s="83">
        <v>0</v>
      </c>
      <c r="E95" s="83">
        <v>0</v>
      </c>
      <c r="F95" s="75">
        <v>28400</v>
      </c>
      <c r="G95" s="75">
        <v>9.81</v>
      </c>
      <c r="H95" s="93">
        <v>0</v>
      </c>
      <c r="I95" s="93">
        <v>0</v>
      </c>
      <c r="J95" s="93">
        <v>0</v>
      </c>
      <c r="K95" s="93">
        <v>0</v>
      </c>
      <c r="L95" s="98">
        <v>5000</v>
      </c>
      <c r="M95" s="97">
        <v>-2000</v>
      </c>
      <c r="N95" s="93">
        <v>0</v>
      </c>
      <c r="O95" s="77">
        <v>0</v>
      </c>
      <c r="P95" s="67">
        <v>0</v>
      </c>
      <c r="Q95" s="93">
        <v>0</v>
      </c>
      <c r="R95" s="93">
        <v>0</v>
      </c>
      <c r="S95" s="93">
        <v>0</v>
      </c>
      <c r="T95" s="93">
        <v>0</v>
      </c>
      <c r="U95" s="230">
        <v>0</v>
      </c>
    </row>
    <row r="96" spans="1:57">
      <c r="A96" s="188">
        <v>32359</v>
      </c>
      <c r="B96" s="44" t="s">
        <v>139</v>
      </c>
      <c r="C96" s="210">
        <v>0</v>
      </c>
      <c r="D96" s="83">
        <v>0</v>
      </c>
      <c r="E96" s="83">
        <v>0</v>
      </c>
      <c r="F96" s="75">
        <v>0</v>
      </c>
      <c r="G96" s="75">
        <v>0</v>
      </c>
      <c r="H96" s="93">
        <v>0</v>
      </c>
      <c r="I96" s="93">
        <v>0</v>
      </c>
      <c r="J96" s="93">
        <v>0</v>
      </c>
      <c r="K96" s="93">
        <v>0</v>
      </c>
      <c r="L96" s="98">
        <v>5000</v>
      </c>
      <c r="M96" s="97">
        <v>-5000</v>
      </c>
      <c r="N96" s="93">
        <v>0</v>
      </c>
      <c r="O96" s="77">
        <v>0</v>
      </c>
      <c r="P96" s="67">
        <v>0</v>
      </c>
      <c r="Q96" s="93">
        <v>0</v>
      </c>
      <c r="R96" s="93">
        <v>0</v>
      </c>
      <c r="S96" s="93">
        <v>0</v>
      </c>
      <c r="T96" s="93">
        <v>0</v>
      </c>
      <c r="U96" s="230">
        <v>0</v>
      </c>
    </row>
    <row r="97" spans="1:57" s="41" customFormat="1">
      <c r="A97" s="189">
        <v>3236</v>
      </c>
      <c r="B97" s="42" t="s">
        <v>42</v>
      </c>
      <c r="C97" s="212">
        <v>19000</v>
      </c>
      <c r="D97" s="82">
        <v>0</v>
      </c>
      <c r="E97" s="82">
        <v>0</v>
      </c>
      <c r="F97" s="73">
        <v>15000</v>
      </c>
      <c r="G97" s="73">
        <f>G98</f>
        <v>4000</v>
      </c>
      <c r="H97" s="89">
        <v>0</v>
      </c>
      <c r="I97" s="89">
        <v>0</v>
      </c>
      <c r="J97" s="89">
        <v>0</v>
      </c>
      <c r="K97" s="89">
        <v>0</v>
      </c>
      <c r="L97" s="96">
        <v>2000</v>
      </c>
      <c r="M97" s="96">
        <f>M98</f>
        <v>-2000</v>
      </c>
      <c r="N97" s="89">
        <v>0</v>
      </c>
      <c r="O97" s="74">
        <v>0</v>
      </c>
      <c r="P97" s="74">
        <v>0</v>
      </c>
      <c r="Q97" s="89">
        <v>0</v>
      </c>
      <c r="R97" s="89">
        <v>0</v>
      </c>
      <c r="S97" s="89">
        <v>0</v>
      </c>
      <c r="T97" s="89">
        <v>0</v>
      </c>
      <c r="U97" s="225">
        <v>0</v>
      </c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>
      <c r="A98" s="188">
        <v>32361</v>
      </c>
      <c r="B98" s="44" t="s">
        <v>112</v>
      </c>
      <c r="C98" s="210">
        <v>19000</v>
      </c>
      <c r="D98" s="83">
        <v>0</v>
      </c>
      <c r="E98" s="83">
        <v>0</v>
      </c>
      <c r="F98" s="75">
        <v>15000</v>
      </c>
      <c r="G98" s="75">
        <v>4000</v>
      </c>
      <c r="H98" s="93">
        <v>0</v>
      </c>
      <c r="I98" s="93">
        <v>0</v>
      </c>
      <c r="J98" s="93">
        <v>0</v>
      </c>
      <c r="K98" s="93">
        <v>0</v>
      </c>
      <c r="L98" s="98">
        <v>2000</v>
      </c>
      <c r="M98" s="97">
        <v>-2000</v>
      </c>
      <c r="N98" s="93">
        <v>0</v>
      </c>
      <c r="O98" s="77">
        <v>0</v>
      </c>
      <c r="P98" s="67">
        <v>0</v>
      </c>
      <c r="Q98" s="93">
        <v>0</v>
      </c>
      <c r="R98" s="93">
        <v>0</v>
      </c>
      <c r="S98" s="93">
        <v>0</v>
      </c>
      <c r="T98" s="93">
        <v>0</v>
      </c>
      <c r="U98" s="230">
        <v>0</v>
      </c>
    </row>
    <row r="99" spans="1:57" s="41" customFormat="1">
      <c r="A99" s="189">
        <v>3237</v>
      </c>
      <c r="B99" s="42" t="s">
        <v>43</v>
      </c>
      <c r="C99" s="212">
        <v>178873.96</v>
      </c>
      <c r="D99" s="82">
        <v>130000</v>
      </c>
      <c r="E99" s="82">
        <f>E101</f>
        <v>-130000</v>
      </c>
      <c r="F99" s="73">
        <v>20301.71</v>
      </c>
      <c r="G99" s="73">
        <f>G101</f>
        <v>-727.75</v>
      </c>
      <c r="H99" s="89">
        <v>0</v>
      </c>
      <c r="I99" s="89">
        <v>0</v>
      </c>
      <c r="J99" s="89">
        <v>0</v>
      </c>
      <c r="K99" s="89">
        <v>0</v>
      </c>
      <c r="L99" s="96">
        <v>39000</v>
      </c>
      <c r="M99" s="96">
        <f>M100+M101+M102+M103+M104</f>
        <v>5300</v>
      </c>
      <c r="N99" s="89">
        <v>0</v>
      </c>
      <c r="O99" s="74">
        <v>0</v>
      </c>
      <c r="P99" s="74">
        <f>P101</f>
        <v>115000</v>
      </c>
      <c r="Q99" s="89">
        <v>0</v>
      </c>
      <c r="R99" s="89">
        <v>0</v>
      </c>
      <c r="S99" s="89">
        <v>0</v>
      </c>
      <c r="T99" s="89">
        <v>0</v>
      </c>
      <c r="U99" s="225">
        <v>0</v>
      </c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>
      <c r="A100" s="188">
        <v>32371</v>
      </c>
      <c r="B100" s="44" t="s">
        <v>113</v>
      </c>
      <c r="C100" s="210">
        <v>6115.67</v>
      </c>
      <c r="D100" s="83">
        <v>0</v>
      </c>
      <c r="E100" s="83">
        <v>0</v>
      </c>
      <c r="F100" s="75">
        <v>6115.67</v>
      </c>
      <c r="G100" s="75">
        <v>0</v>
      </c>
      <c r="H100" s="93">
        <v>0</v>
      </c>
      <c r="I100" s="93">
        <v>0</v>
      </c>
      <c r="J100" s="93">
        <v>0</v>
      </c>
      <c r="K100" s="93">
        <v>0</v>
      </c>
      <c r="L100" s="98">
        <v>5000</v>
      </c>
      <c r="M100" s="97">
        <v>-5000</v>
      </c>
      <c r="N100" s="93">
        <v>0</v>
      </c>
      <c r="O100" s="77">
        <v>0</v>
      </c>
      <c r="P100" s="67">
        <v>0</v>
      </c>
      <c r="Q100" s="93">
        <v>0</v>
      </c>
      <c r="R100" s="93">
        <v>0</v>
      </c>
      <c r="S100" s="93">
        <v>0</v>
      </c>
      <c r="T100" s="93">
        <v>0</v>
      </c>
      <c r="U100" s="230">
        <v>0</v>
      </c>
    </row>
    <row r="101" spans="1:57">
      <c r="A101" s="188">
        <v>32372</v>
      </c>
      <c r="B101" s="44" t="s">
        <v>114</v>
      </c>
      <c r="C101" s="210">
        <v>167458.29</v>
      </c>
      <c r="D101" s="83">
        <v>130000</v>
      </c>
      <c r="E101" s="83">
        <v>-130000</v>
      </c>
      <c r="F101" s="75">
        <v>14186.04</v>
      </c>
      <c r="G101" s="75">
        <v>-727.75</v>
      </c>
      <c r="H101" s="93">
        <v>0</v>
      </c>
      <c r="I101" s="93">
        <v>0</v>
      </c>
      <c r="J101" s="93">
        <v>0</v>
      </c>
      <c r="K101" s="93">
        <v>0</v>
      </c>
      <c r="L101" s="98">
        <v>20000</v>
      </c>
      <c r="M101" s="97">
        <v>19000</v>
      </c>
      <c r="N101" s="93">
        <v>0</v>
      </c>
      <c r="O101" s="77">
        <v>0</v>
      </c>
      <c r="P101" s="67">
        <v>115000</v>
      </c>
      <c r="Q101" s="93">
        <v>0</v>
      </c>
      <c r="R101" s="93">
        <v>0</v>
      </c>
      <c r="S101" s="93">
        <v>0</v>
      </c>
      <c r="T101" s="93">
        <v>0</v>
      </c>
      <c r="U101" s="230">
        <v>0</v>
      </c>
    </row>
    <row r="102" spans="1:57">
      <c r="A102" s="188">
        <v>32373</v>
      </c>
      <c r="B102" s="44" t="s">
        <v>115</v>
      </c>
      <c r="C102" s="210">
        <v>2500</v>
      </c>
      <c r="D102" s="83">
        <v>0</v>
      </c>
      <c r="E102" s="83">
        <v>0</v>
      </c>
      <c r="F102" s="75">
        <v>0</v>
      </c>
      <c r="G102" s="75">
        <v>0</v>
      </c>
      <c r="H102" s="93">
        <v>0</v>
      </c>
      <c r="I102" s="93">
        <v>0</v>
      </c>
      <c r="J102" s="93">
        <v>0</v>
      </c>
      <c r="K102" s="93">
        <v>0</v>
      </c>
      <c r="L102" s="98">
        <v>5000</v>
      </c>
      <c r="M102" s="97">
        <v>-2500</v>
      </c>
      <c r="N102" s="93">
        <v>0</v>
      </c>
      <c r="O102" s="77">
        <v>0</v>
      </c>
      <c r="P102" s="67">
        <v>0</v>
      </c>
      <c r="Q102" s="93">
        <v>0</v>
      </c>
      <c r="R102" s="93">
        <v>0</v>
      </c>
      <c r="S102" s="93">
        <v>0</v>
      </c>
      <c r="T102" s="93">
        <v>0</v>
      </c>
      <c r="U102" s="230">
        <v>0</v>
      </c>
    </row>
    <row r="103" spans="1:57">
      <c r="A103" s="188">
        <v>32377</v>
      </c>
      <c r="B103" s="44" t="s">
        <v>189</v>
      </c>
      <c r="C103" s="210">
        <v>300</v>
      </c>
      <c r="D103" s="83">
        <v>0</v>
      </c>
      <c r="E103" s="83">
        <v>0</v>
      </c>
      <c r="F103" s="75">
        <v>0</v>
      </c>
      <c r="G103" s="75">
        <v>0</v>
      </c>
      <c r="H103" s="93">
        <v>0</v>
      </c>
      <c r="I103" s="93">
        <v>0</v>
      </c>
      <c r="J103" s="93">
        <v>0</v>
      </c>
      <c r="K103" s="93">
        <v>0</v>
      </c>
      <c r="L103" s="98">
        <v>5000</v>
      </c>
      <c r="M103" s="97">
        <v>-4700</v>
      </c>
      <c r="N103" s="93">
        <v>0</v>
      </c>
      <c r="O103" s="77">
        <v>0</v>
      </c>
      <c r="P103" s="67">
        <v>0</v>
      </c>
      <c r="Q103" s="93">
        <v>0</v>
      </c>
      <c r="R103" s="93">
        <v>0</v>
      </c>
      <c r="S103" s="93">
        <v>0</v>
      </c>
      <c r="T103" s="93">
        <v>0</v>
      </c>
      <c r="U103" s="230">
        <v>0</v>
      </c>
    </row>
    <row r="104" spans="1:57">
      <c r="A104" s="188">
        <v>32379</v>
      </c>
      <c r="B104" s="44" t="s">
        <v>116</v>
      </c>
      <c r="C104" s="210">
        <v>2500</v>
      </c>
      <c r="D104" s="83">
        <v>0</v>
      </c>
      <c r="E104" s="83">
        <v>0</v>
      </c>
      <c r="F104" s="75">
        <v>0</v>
      </c>
      <c r="G104" s="75">
        <v>0</v>
      </c>
      <c r="H104" s="93">
        <v>0</v>
      </c>
      <c r="I104" s="93">
        <v>0</v>
      </c>
      <c r="J104" s="93">
        <v>0</v>
      </c>
      <c r="K104" s="93">
        <v>0</v>
      </c>
      <c r="L104" s="98">
        <v>4000</v>
      </c>
      <c r="M104" s="97">
        <v>-1500</v>
      </c>
      <c r="N104" s="93">
        <v>0</v>
      </c>
      <c r="O104" s="77">
        <v>0</v>
      </c>
      <c r="P104" s="67">
        <v>0</v>
      </c>
      <c r="Q104" s="93">
        <v>0</v>
      </c>
      <c r="R104" s="93">
        <v>0</v>
      </c>
      <c r="S104" s="93">
        <v>0</v>
      </c>
      <c r="T104" s="93">
        <v>0</v>
      </c>
      <c r="U104" s="230">
        <v>0</v>
      </c>
    </row>
    <row r="105" spans="1:57" s="41" customFormat="1">
      <c r="A105" s="189">
        <v>3238</v>
      </c>
      <c r="B105" s="42" t="s">
        <v>44</v>
      </c>
      <c r="C105" s="212">
        <v>25474.880000000001</v>
      </c>
      <c r="D105" s="82">
        <v>0</v>
      </c>
      <c r="E105" s="82">
        <v>0</v>
      </c>
      <c r="F105" s="73">
        <v>22000</v>
      </c>
      <c r="G105" s="73">
        <f>G108</f>
        <v>-2525.12</v>
      </c>
      <c r="H105" s="89">
        <v>0</v>
      </c>
      <c r="I105" s="89">
        <v>0</v>
      </c>
      <c r="J105" s="89">
        <v>0</v>
      </c>
      <c r="K105" s="89">
        <v>0</v>
      </c>
      <c r="L105" s="96">
        <v>3000</v>
      </c>
      <c r="M105" s="96">
        <f>M106+M108</f>
        <v>3000</v>
      </c>
      <c r="N105" s="89">
        <v>0</v>
      </c>
      <c r="O105" s="74">
        <v>0</v>
      </c>
      <c r="P105" s="74">
        <v>0</v>
      </c>
      <c r="Q105" s="89">
        <v>0</v>
      </c>
      <c r="R105" s="89">
        <v>0</v>
      </c>
      <c r="S105" s="89">
        <v>0</v>
      </c>
      <c r="T105" s="89">
        <v>0</v>
      </c>
      <c r="U105" s="225">
        <v>0</v>
      </c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s="34" customFormat="1">
      <c r="A106" s="190">
        <v>32381</v>
      </c>
      <c r="B106" s="46" t="s">
        <v>138</v>
      </c>
      <c r="C106" s="210">
        <v>2000</v>
      </c>
      <c r="D106" s="84">
        <v>0</v>
      </c>
      <c r="E106" s="84">
        <v>0</v>
      </c>
      <c r="F106" s="76">
        <v>0</v>
      </c>
      <c r="G106" s="76">
        <v>0</v>
      </c>
      <c r="H106" s="93">
        <v>0</v>
      </c>
      <c r="I106" s="93">
        <v>0</v>
      </c>
      <c r="J106" s="93">
        <v>0</v>
      </c>
      <c r="K106" s="93">
        <v>0</v>
      </c>
      <c r="L106" s="98">
        <v>3000</v>
      </c>
      <c r="M106" s="97">
        <v>-1000</v>
      </c>
      <c r="N106" s="93">
        <v>0</v>
      </c>
      <c r="O106" s="77">
        <v>0</v>
      </c>
      <c r="P106" s="77">
        <v>0</v>
      </c>
      <c r="Q106" s="93">
        <v>0</v>
      </c>
      <c r="R106" s="93">
        <v>0</v>
      </c>
      <c r="S106" s="93">
        <v>0</v>
      </c>
      <c r="T106" s="93">
        <v>0</v>
      </c>
      <c r="U106" s="230">
        <v>0</v>
      </c>
    </row>
    <row r="107" spans="1:57">
      <c r="A107" s="188">
        <v>32382</v>
      </c>
      <c r="B107" s="44" t="s">
        <v>117</v>
      </c>
      <c r="C107" s="210">
        <v>0</v>
      </c>
      <c r="D107" s="83">
        <v>0</v>
      </c>
      <c r="E107" s="83">
        <v>0</v>
      </c>
      <c r="F107" s="75">
        <v>0</v>
      </c>
      <c r="G107" s="75">
        <v>0</v>
      </c>
      <c r="H107" s="93">
        <v>0</v>
      </c>
      <c r="I107" s="93">
        <v>0</v>
      </c>
      <c r="J107" s="93">
        <v>0</v>
      </c>
      <c r="K107" s="93">
        <v>0</v>
      </c>
      <c r="L107" s="98">
        <v>0</v>
      </c>
      <c r="M107" s="97">
        <v>0</v>
      </c>
      <c r="N107" s="93">
        <v>0</v>
      </c>
      <c r="O107" s="77">
        <v>0</v>
      </c>
      <c r="P107" s="67">
        <v>0</v>
      </c>
      <c r="Q107" s="93">
        <v>0</v>
      </c>
      <c r="R107" s="93">
        <v>0</v>
      </c>
      <c r="S107" s="93">
        <v>0</v>
      </c>
      <c r="T107" s="93">
        <v>0</v>
      </c>
      <c r="U107" s="230">
        <v>0</v>
      </c>
    </row>
    <row r="108" spans="1:57">
      <c r="A108" s="188">
        <v>32389</v>
      </c>
      <c r="B108" s="44" t="s">
        <v>118</v>
      </c>
      <c r="C108" s="210">
        <v>23474.880000000001</v>
      </c>
      <c r="D108" s="83">
        <v>0</v>
      </c>
      <c r="E108" s="83">
        <v>0</v>
      </c>
      <c r="F108" s="75">
        <v>22000</v>
      </c>
      <c r="G108" s="75">
        <v>-2525.12</v>
      </c>
      <c r="H108" s="93">
        <v>0</v>
      </c>
      <c r="I108" s="93">
        <v>0</v>
      </c>
      <c r="J108" s="93">
        <v>0</v>
      </c>
      <c r="K108" s="93">
        <v>0</v>
      </c>
      <c r="L108" s="98">
        <v>0</v>
      </c>
      <c r="M108" s="97">
        <v>4000</v>
      </c>
      <c r="N108" s="93">
        <v>0</v>
      </c>
      <c r="O108" s="77">
        <v>0</v>
      </c>
      <c r="P108" s="67">
        <v>0</v>
      </c>
      <c r="Q108" s="93">
        <v>0</v>
      </c>
      <c r="R108" s="93">
        <v>0</v>
      </c>
      <c r="S108" s="93">
        <v>0</v>
      </c>
      <c r="T108" s="93">
        <v>0</v>
      </c>
      <c r="U108" s="230">
        <v>0</v>
      </c>
    </row>
    <row r="109" spans="1:57" s="41" customFormat="1">
      <c r="A109" s="189">
        <v>3239</v>
      </c>
      <c r="B109" s="42" t="s">
        <v>45</v>
      </c>
      <c r="C109" s="212">
        <v>51002.36</v>
      </c>
      <c r="D109" s="82">
        <v>0</v>
      </c>
      <c r="E109" s="82">
        <v>0</v>
      </c>
      <c r="F109" s="73">
        <v>24902.36</v>
      </c>
      <c r="G109" s="73">
        <f>G112</f>
        <v>15300</v>
      </c>
      <c r="H109" s="89">
        <v>2600</v>
      </c>
      <c r="I109" s="89">
        <f>I115</f>
        <v>-2600</v>
      </c>
      <c r="J109" s="89">
        <v>0</v>
      </c>
      <c r="K109" s="89">
        <v>0</v>
      </c>
      <c r="L109" s="96">
        <v>23000</v>
      </c>
      <c r="M109" s="96">
        <f>M110+M111+M114+M116</f>
        <v>-12200</v>
      </c>
      <c r="N109" s="89">
        <v>0</v>
      </c>
      <c r="O109" s="74">
        <v>0</v>
      </c>
      <c r="P109" s="74">
        <v>0</v>
      </c>
      <c r="Q109" s="89">
        <v>0</v>
      </c>
      <c r="R109" s="89">
        <v>0</v>
      </c>
      <c r="S109" s="89">
        <v>0</v>
      </c>
      <c r="T109" s="89">
        <v>0</v>
      </c>
      <c r="U109" s="225">
        <v>0</v>
      </c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36.75">
      <c r="A110" s="188">
        <v>32391</v>
      </c>
      <c r="B110" s="45" t="s">
        <v>126</v>
      </c>
      <c r="C110" s="210">
        <v>16000</v>
      </c>
      <c r="D110" s="83">
        <v>0</v>
      </c>
      <c r="E110" s="83">
        <v>0</v>
      </c>
      <c r="F110" s="75">
        <v>12000</v>
      </c>
      <c r="G110" s="75">
        <v>0</v>
      </c>
      <c r="H110" s="93">
        <v>0</v>
      </c>
      <c r="I110" s="94">
        <v>0</v>
      </c>
      <c r="J110" s="93">
        <v>0</v>
      </c>
      <c r="K110" s="93">
        <v>0</v>
      </c>
      <c r="L110" s="98">
        <v>4000</v>
      </c>
      <c r="M110" s="97">
        <v>0</v>
      </c>
      <c r="N110" s="93">
        <v>0</v>
      </c>
      <c r="O110" s="77">
        <v>0</v>
      </c>
      <c r="P110" s="67">
        <v>0</v>
      </c>
      <c r="Q110" s="93">
        <v>0</v>
      </c>
      <c r="R110" s="93">
        <v>0</v>
      </c>
      <c r="S110" s="93">
        <v>0</v>
      </c>
      <c r="T110" s="93">
        <v>0</v>
      </c>
      <c r="U110" s="230">
        <v>0</v>
      </c>
    </row>
    <row r="111" spans="1:57">
      <c r="A111" s="188">
        <v>32392</v>
      </c>
      <c r="B111" s="44" t="s">
        <v>119</v>
      </c>
      <c r="C111" s="210">
        <v>0</v>
      </c>
      <c r="D111" s="83">
        <v>0</v>
      </c>
      <c r="E111" s="83">
        <v>0</v>
      </c>
      <c r="F111" s="75">
        <v>0</v>
      </c>
      <c r="G111" s="75">
        <v>0</v>
      </c>
      <c r="H111" s="93">
        <v>0</v>
      </c>
      <c r="I111" s="94">
        <v>0</v>
      </c>
      <c r="J111" s="93">
        <v>0</v>
      </c>
      <c r="K111" s="93">
        <v>0</v>
      </c>
      <c r="L111" s="98">
        <v>5000</v>
      </c>
      <c r="M111" s="97">
        <v>-5000</v>
      </c>
      <c r="N111" s="93">
        <v>0</v>
      </c>
      <c r="O111" s="77">
        <v>0</v>
      </c>
      <c r="P111" s="67">
        <v>0</v>
      </c>
      <c r="Q111" s="93">
        <v>0</v>
      </c>
      <c r="R111" s="93">
        <v>0</v>
      </c>
      <c r="S111" s="93">
        <v>0</v>
      </c>
      <c r="T111" s="93">
        <v>0</v>
      </c>
      <c r="U111" s="230">
        <v>0</v>
      </c>
    </row>
    <row r="112" spans="1:57">
      <c r="A112" s="188">
        <v>32393</v>
      </c>
      <c r="B112" s="44" t="s">
        <v>194</v>
      </c>
      <c r="C112" s="210">
        <v>15300</v>
      </c>
      <c r="D112" s="83">
        <v>0</v>
      </c>
      <c r="E112" s="83">
        <v>0</v>
      </c>
      <c r="F112" s="75">
        <v>0</v>
      </c>
      <c r="G112" s="75">
        <v>15300</v>
      </c>
      <c r="H112" s="93">
        <v>0</v>
      </c>
      <c r="I112" s="94">
        <v>0</v>
      </c>
      <c r="J112" s="93">
        <v>0</v>
      </c>
      <c r="K112" s="93">
        <v>0</v>
      </c>
      <c r="L112" s="98">
        <v>0</v>
      </c>
      <c r="M112" s="97">
        <v>0</v>
      </c>
      <c r="N112" s="93">
        <v>0</v>
      </c>
      <c r="O112" s="77">
        <v>0</v>
      </c>
      <c r="P112" s="67">
        <v>0</v>
      </c>
      <c r="Q112" s="93">
        <v>0</v>
      </c>
      <c r="R112" s="93">
        <v>0</v>
      </c>
      <c r="S112" s="93">
        <v>0</v>
      </c>
      <c r="T112" s="93">
        <v>0</v>
      </c>
      <c r="U112" s="230">
        <v>0</v>
      </c>
    </row>
    <row r="113" spans="1:57">
      <c r="A113" s="188">
        <v>32394</v>
      </c>
      <c r="B113" s="44" t="s">
        <v>137</v>
      </c>
      <c r="C113" s="210">
        <v>1902.36</v>
      </c>
      <c r="D113" s="83">
        <v>0</v>
      </c>
      <c r="E113" s="83">
        <v>0</v>
      </c>
      <c r="F113" s="75">
        <v>1902.36</v>
      </c>
      <c r="G113" s="75">
        <v>0</v>
      </c>
      <c r="H113" s="93">
        <v>0</v>
      </c>
      <c r="I113" s="94">
        <v>0</v>
      </c>
      <c r="J113" s="93">
        <v>0</v>
      </c>
      <c r="K113" s="93">
        <v>0</v>
      </c>
      <c r="L113" s="98">
        <v>0</v>
      </c>
      <c r="M113" s="97">
        <v>0</v>
      </c>
      <c r="N113" s="93">
        <v>0</v>
      </c>
      <c r="O113" s="77">
        <v>0</v>
      </c>
      <c r="P113" s="67">
        <v>0</v>
      </c>
      <c r="Q113" s="93">
        <v>0</v>
      </c>
      <c r="R113" s="93">
        <v>0</v>
      </c>
      <c r="S113" s="93">
        <v>0</v>
      </c>
      <c r="T113" s="93">
        <v>0</v>
      </c>
      <c r="U113" s="230">
        <v>0</v>
      </c>
    </row>
    <row r="114" spans="1:57">
      <c r="A114" s="188">
        <v>32395</v>
      </c>
      <c r="B114" s="44" t="s">
        <v>144</v>
      </c>
      <c r="C114" s="210">
        <v>800</v>
      </c>
      <c r="D114" s="83">
        <v>0</v>
      </c>
      <c r="E114" s="83">
        <v>0</v>
      </c>
      <c r="F114" s="75">
        <v>0</v>
      </c>
      <c r="G114" s="75">
        <v>0</v>
      </c>
      <c r="H114" s="93">
        <v>0</v>
      </c>
      <c r="I114" s="94">
        <v>0</v>
      </c>
      <c r="J114" s="93">
        <v>0</v>
      </c>
      <c r="K114" s="93">
        <v>0</v>
      </c>
      <c r="L114" s="98">
        <v>5000</v>
      </c>
      <c r="M114" s="97">
        <v>-4200</v>
      </c>
      <c r="N114" s="93">
        <v>0</v>
      </c>
      <c r="O114" s="77">
        <v>0</v>
      </c>
      <c r="P114" s="67">
        <v>0</v>
      </c>
      <c r="Q114" s="93">
        <v>0</v>
      </c>
      <c r="R114" s="93">
        <v>0</v>
      </c>
      <c r="S114" s="93">
        <v>0</v>
      </c>
      <c r="T114" s="93">
        <v>0</v>
      </c>
      <c r="U114" s="230">
        <v>0</v>
      </c>
    </row>
    <row r="115" spans="1:57">
      <c r="A115" s="188">
        <v>32396</v>
      </c>
      <c r="B115" s="44" t="s">
        <v>120</v>
      </c>
      <c r="C115" s="210">
        <v>0</v>
      </c>
      <c r="D115" s="83">
        <v>0</v>
      </c>
      <c r="E115" s="83">
        <v>0</v>
      </c>
      <c r="F115" s="75">
        <v>0</v>
      </c>
      <c r="G115" s="75">
        <v>0</v>
      </c>
      <c r="H115" s="93">
        <v>2600</v>
      </c>
      <c r="I115" s="94">
        <v>-2600</v>
      </c>
      <c r="J115" s="93">
        <v>0</v>
      </c>
      <c r="K115" s="93">
        <v>0</v>
      </c>
      <c r="L115" s="98">
        <v>0</v>
      </c>
      <c r="M115" s="97">
        <v>0</v>
      </c>
      <c r="N115" s="93">
        <v>0</v>
      </c>
      <c r="O115" s="77">
        <v>0</v>
      </c>
      <c r="P115" s="67">
        <v>0</v>
      </c>
      <c r="Q115" s="93">
        <v>0</v>
      </c>
      <c r="R115" s="93">
        <v>0</v>
      </c>
      <c r="S115" s="93">
        <v>0</v>
      </c>
      <c r="T115" s="93">
        <v>0</v>
      </c>
      <c r="U115" s="230">
        <v>0</v>
      </c>
    </row>
    <row r="116" spans="1:57" ht="19.5" thickBot="1">
      <c r="A116" s="197">
        <v>32399</v>
      </c>
      <c r="B116" s="38" t="s">
        <v>121</v>
      </c>
      <c r="C116" s="209">
        <v>17000</v>
      </c>
      <c r="D116" s="86">
        <v>0</v>
      </c>
      <c r="E116" s="86">
        <v>0</v>
      </c>
      <c r="F116" s="70">
        <v>11000</v>
      </c>
      <c r="G116" s="70">
        <v>0</v>
      </c>
      <c r="H116" s="90">
        <v>0</v>
      </c>
      <c r="I116" s="90">
        <v>0</v>
      </c>
      <c r="J116" s="90">
        <v>0</v>
      </c>
      <c r="K116" s="90">
        <v>0</v>
      </c>
      <c r="L116" s="242">
        <v>9000</v>
      </c>
      <c r="M116" s="160">
        <v>-3000</v>
      </c>
      <c r="N116" s="90">
        <v>0</v>
      </c>
      <c r="O116" s="79">
        <v>0</v>
      </c>
      <c r="P116" s="68">
        <v>0</v>
      </c>
      <c r="Q116" s="90">
        <v>0</v>
      </c>
      <c r="R116" s="90">
        <v>0</v>
      </c>
      <c r="S116" s="90">
        <v>0</v>
      </c>
      <c r="T116" s="90">
        <v>0</v>
      </c>
      <c r="U116" s="231">
        <v>0</v>
      </c>
    </row>
    <row r="117" spans="1:57" s="35" customFormat="1" ht="19.5" thickBot="1">
      <c r="A117" s="143">
        <v>324</v>
      </c>
      <c r="B117" s="144" t="s">
        <v>26</v>
      </c>
      <c r="C117" s="145">
        <v>26847.559999999998</v>
      </c>
      <c r="D117" s="203">
        <v>0</v>
      </c>
      <c r="E117" s="203">
        <v>0</v>
      </c>
      <c r="F117" s="198">
        <v>10820.05</v>
      </c>
      <c r="G117" s="198">
        <v>0</v>
      </c>
      <c r="H117" s="146">
        <v>0</v>
      </c>
      <c r="I117" s="146">
        <v>0</v>
      </c>
      <c r="J117" s="146">
        <v>0</v>
      </c>
      <c r="K117" s="146">
        <v>0</v>
      </c>
      <c r="L117" s="204">
        <v>9000</v>
      </c>
      <c r="M117" s="204">
        <f>M118</f>
        <v>500</v>
      </c>
      <c r="N117" s="146">
        <v>0</v>
      </c>
      <c r="O117" s="147">
        <v>9000</v>
      </c>
      <c r="P117" s="147">
        <f>P118</f>
        <v>-2472.4899999999998</v>
      </c>
      <c r="Q117" s="146">
        <v>0</v>
      </c>
      <c r="R117" s="146">
        <v>0</v>
      </c>
      <c r="S117" s="146">
        <v>0</v>
      </c>
      <c r="T117" s="146">
        <v>0</v>
      </c>
      <c r="U117" s="228">
        <v>0</v>
      </c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s="41" customFormat="1">
      <c r="A118" s="200">
        <v>3241</v>
      </c>
      <c r="B118" s="39" t="s">
        <v>26</v>
      </c>
      <c r="C118" s="201">
        <v>26847.559999999998</v>
      </c>
      <c r="D118" s="81">
        <v>0</v>
      </c>
      <c r="E118" s="81">
        <v>0</v>
      </c>
      <c r="F118" s="71">
        <v>10820.05</v>
      </c>
      <c r="G118" s="71">
        <v>0</v>
      </c>
      <c r="H118" s="88">
        <v>0</v>
      </c>
      <c r="I118" s="88">
        <v>0</v>
      </c>
      <c r="J118" s="88">
        <v>0</v>
      </c>
      <c r="K118" s="88">
        <v>0</v>
      </c>
      <c r="L118" s="159">
        <v>9000</v>
      </c>
      <c r="M118" s="159">
        <f>M119+M120</f>
        <v>500</v>
      </c>
      <c r="N118" s="88">
        <v>0</v>
      </c>
      <c r="O118" s="72">
        <v>9000</v>
      </c>
      <c r="P118" s="72">
        <f>P120</f>
        <v>-2472.4899999999998</v>
      </c>
      <c r="Q118" s="88">
        <v>0</v>
      </c>
      <c r="R118" s="88">
        <v>0</v>
      </c>
      <c r="S118" s="88">
        <v>0</v>
      </c>
      <c r="T118" s="88">
        <v>0</v>
      </c>
      <c r="U118" s="229">
        <v>0</v>
      </c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>
      <c r="A119" s="188">
        <v>32411</v>
      </c>
      <c r="B119" s="44" t="s">
        <v>127</v>
      </c>
      <c r="C119" s="210">
        <v>4500</v>
      </c>
      <c r="D119" s="83">
        <v>0</v>
      </c>
      <c r="E119" s="83">
        <v>0</v>
      </c>
      <c r="F119" s="75">
        <v>0</v>
      </c>
      <c r="G119" s="75">
        <v>0</v>
      </c>
      <c r="H119" s="93">
        <v>0</v>
      </c>
      <c r="I119" s="93">
        <v>0</v>
      </c>
      <c r="J119" s="93">
        <v>0</v>
      </c>
      <c r="K119" s="93">
        <v>0</v>
      </c>
      <c r="L119" s="98">
        <v>7000</v>
      </c>
      <c r="M119" s="97">
        <v>-2500</v>
      </c>
      <c r="N119" s="93">
        <v>0</v>
      </c>
      <c r="O119" s="93">
        <v>0</v>
      </c>
      <c r="P119" s="67">
        <v>0</v>
      </c>
      <c r="Q119" s="93">
        <v>0</v>
      </c>
      <c r="R119" s="93">
        <v>0</v>
      </c>
      <c r="S119" s="93">
        <v>0</v>
      </c>
      <c r="T119" s="93">
        <v>0</v>
      </c>
      <c r="U119" s="230">
        <v>0</v>
      </c>
    </row>
    <row r="120" spans="1:57" ht="19.5" thickBot="1">
      <c r="A120" s="197">
        <v>32412</v>
      </c>
      <c r="B120" s="38" t="s">
        <v>136</v>
      </c>
      <c r="C120" s="209">
        <v>22347.559999999998</v>
      </c>
      <c r="D120" s="86">
        <v>0</v>
      </c>
      <c r="E120" s="86">
        <v>0</v>
      </c>
      <c r="F120" s="70">
        <v>10820.05</v>
      </c>
      <c r="G120" s="70">
        <v>0</v>
      </c>
      <c r="H120" s="90">
        <v>0</v>
      </c>
      <c r="I120" s="90">
        <v>0</v>
      </c>
      <c r="J120" s="90">
        <v>0</v>
      </c>
      <c r="K120" s="90">
        <v>0</v>
      </c>
      <c r="L120" s="242">
        <v>2000</v>
      </c>
      <c r="M120" s="160">
        <v>3000</v>
      </c>
      <c r="N120" s="90">
        <v>0</v>
      </c>
      <c r="O120" s="90">
        <v>9000</v>
      </c>
      <c r="P120" s="68">
        <v>-2472.4899999999998</v>
      </c>
      <c r="Q120" s="90">
        <v>0</v>
      </c>
      <c r="R120" s="90">
        <v>0</v>
      </c>
      <c r="S120" s="90">
        <v>0</v>
      </c>
      <c r="T120" s="90">
        <v>0</v>
      </c>
      <c r="U120" s="231">
        <v>0</v>
      </c>
    </row>
    <row r="121" spans="1:57" s="35" customFormat="1" ht="37.5" thickBot="1">
      <c r="A121" s="143">
        <v>329</v>
      </c>
      <c r="B121" s="202" t="s">
        <v>2</v>
      </c>
      <c r="C121" s="145">
        <v>56192.3</v>
      </c>
      <c r="D121" s="203">
        <v>16000</v>
      </c>
      <c r="E121" s="203">
        <v>-16000</v>
      </c>
      <c r="F121" s="198">
        <v>21719.32</v>
      </c>
      <c r="G121" s="198">
        <f>G133</f>
        <v>-802.02</v>
      </c>
      <c r="H121" s="146">
        <v>0</v>
      </c>
      <c r="I121" s="146">
        <v>0</v>
      </c>
      <c r="J121" s="146">
        <v>0</v>
      </c>
      <c r="K121" s="146">
        <v>0</v>
      </c>
      <c r="L121" s="204">
        <v>34000</v>
      </c>
      <c r="M121" s="204">
        <f>M122+M126+M128+M130+M133</f>
        <v>-20725</v>
      </c>
      <c r="N121" s="146">
        <v>0</v>
      </c>
      <c r="O121" s="146">
        <v>0</v>
      </c>
      <c r="P121" s="146">
        <f>P130</f>
        <v>22000</v>
      </c>
      <c r="Q121" s="146">
        <v>0</v>
      </c>
      <c r="R121" s="146">
        <v>0</v>
      </c>
      <c r="S121" s="146">
        <v>0</v>
      </c>
      <c r="T121" s="146">
        <v>0</v>
      </c>
      <c r="U121" s="228">
        <v>0</v>
      </c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s="49" customFormat="1">
      <c r="A122" s="200">
        <v>3292</v>
      </c>
      <c r="B122" s="40" t="s">
        <v>54</v>
      </c>
      <c r="C122" s="211">
        <v>14719.32</v>
      </c>
      <c r="D122" s="81">
        <v>0</v>
      </c>
      <c r="E122" s="81">
        <v>0</v>
      </c>
      <c r="F122" s="71">
        <v>9719.32</v>
      </c>
      <c r="G122" s="71">
        <v>0</v>
      </c>
      <c r="H122" s="88">
        <v>0</v>
      </c>
      <c r="I122" s="88">
        <v>0</v>
      </c>
      <c r="J122" s="88">
        <v>0</v>
      </c>
      <c r="K122" s="88">
        <v>0</v>
      </c>
      <c r="L122" s="159">
        <v>13000</v>
      </c>
      <c r="M122" s="159">
        <f>M123+M124+M125</f>
        <v>-8000</v>
      </c>
      <c r="N122" s="88">
        <v>0</v>
      </c>
      <c r="O122" s="88">
        <v>0</v>
      </c>
      <c r="P122" s="88">
        <v>0</v>
      </c>
      <c r="Q122" s="88">
        <v>0</v>
      </c>
      <c r="R122" s="88">
        <v>0</v>
      </c>
      <c r="S122" s="88">
        <v>0</v>
      </c>
      <c r="T122" s="88">
        <v>0</v>
      </c>
      <c r="U122" s="229">
        <v>0</v>
      </c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s="36" customFormat="1" ht="36.75">
      <c r="A123" s="190">
        <v>32921</v>
      </c>
      <c r="B123" s="47" t="s">
        <v>134</v>
      </c>
      <c r="C123" s="210">
        <v>7890.35</v>
      </c>
      <c r="D123" s="84">
        <v>0</v>
      </c>
      <c r="E123" s="84">
        <v>0</v>
      </c>
      <c r="F123" s="76">
        <v>2890.35</v>
      </c>
      <c r="G123" s="76">
        <v>0</v>
      </c>
      <c r="H123" s="93">
        <v>0</v>
      </c>
      <c r="I123" s="93">
        <v>0</v>
      </c>
      <c r="J123" s="93">
        <v>0</v>
      </c>
      <c r="K123" s="93">
        <v>0</v>
      </c>
      <c r="L123" s="98">
        <v>6000</v>
      </c>
      <c r="M123" s="97">
        <v>-1000</v>
      </c>
      <c r="N123" s="93">
        <v>0</v>
      </c>
      <c r="O123" s="93">
        <v>0</v>
      </c>
      <c r="P123" s="93">
        <v>0</v>
      </c>
      <c r="Q123" s="93">
        <v>0</v>
      </c>
      <c r="R123" s="93">
        <v>0</v>
      </c>
      <c r="S123" s="93">
        <v>0</v>
      </c>
      <c r="T123" s="93">
        <v>0</v>
      </c>
      <c r="U123" s="230">
        <v>0</v>
      </c>
    </row>
    <row r="124" spans="1:57" s="36" customFormat="1">
      <c r="A124" s="190">
        <v>32922</v>
      </c>
      <c r="B124" s="47" t="s">
        <v>135</v>
      </c>
      <c r="C124" s="210">
        <v>6828.9700000000012</v>
      </c>
      <c r="D124" s="84">
        <v>0</v>
      </c>
      <c r="E124" s="84">
        <v>0</v>
      </c>
      <c r="F124" s="76">
        <v>6828.97</v>
      </c>
      <c r="G124" s="76">
        <v>0</v>
      </c>
      <c r="H124" s="93">
        <v>0</v>
      </c>
      <c r="I124" s="93">
        <v>0</v>
      </c>
      <c r="J124" s="93">
        <v>0</v>
      </c>
      <c r="K124" s="93">
        <v>0</v>
      </c>
      <c r="L124" s="98">
        <v>6000</v>
      </c>
      <c r="M124" s="97">
        <v>-6000</v>
      </c>
      <c r="N124" s="93">
        <v>0</v>
      </c>
      <c r="O124" s="93">
        <v>0</v>
      </c>
      <c r="P124" s="93">
        <v>0</v>
      </c>
      <c r="Q124" s="93">
        <v>0</v>
      </c>
      <c r="R124" s="93">
        <v>0</v>
      </c>
      <c r="S124" s="93">
        <v>0</v>
      </c>
      <c r="T124" s="93">
        <v>0</v>
      </c>
      <c r="U124" s="230">
        <v>0</v>
      </c>
    </row>
    <row r="125" spans="1:57" s="35" customFormat="1">
      <c r="A125" s="191">
        <v>32923</v>
      </c>
      <c r="B125" s="182" t="s">
        <v>122</v>
      </c>
      <c r="C125" s="210">
        <v>0</v>
      </c>
      <c r="D125" s="183">
        <v>0</v>
      </c>
      <c r="E125" s="183">
        <v>0</v>
      </c>
      <c r="F125" s="184">
        <v>0</v>
      </c>
      <c r="G125" s="184">
        <v>0</v>
      </c>
      <c r="H125" s="93">
        <v>0</v>
      </c>
      <c r="I125" s="93">
        <v>0</v>
      </c>
      <c r="J125" s="93">
        <v>0</v>
      </c>
      <c r="K125" s="93">
        <v>0</v>
      </c>
      <c r="L125" s="98">
        <v>1000</v>
      </c>
      <c r="M125" s="97">
        <v>-1000</v>
      </c>
      <c r="N125" s="93">
        <v>0</v>
      </c>
      <c r="O125" s="93">
        <v>0</v>
      </c>
      <c r="P125" s="185">
        <v>0</v>
      </c>
      <c r="Q125" s="93">
        <v>0</v>
      </c>
      <c r="R125" s="93">
        <v>0</v>
      </c>
      <c r="S125" s="93">
        <v>0</v>
      </c>
      <c r="T125" s="93">
        <v>0</v>
      </c>
      <c r="U125" s="230">
        <v>0</v>
      </c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s="49" customFormat="1">
      <c r="A126" s="189">
        <v>3293</v>
      </c>
      <c r="B126" s="43" t="s">
        <v>46</v>
      </c>
      <c r="C126" s="212">
        <v>14000</v>
      </c>
      <c r="D126" s="82">
        <v>0</v>
      </c>
      <c r="E126" s="82">
        <v>0</v>
      </c>
      <c r="F126" s="73">
        <v>10000</v>
      </c>
      <c r="G126" s="73">
        <v>0</v>
      </c>
      <c r="H126" s="89">
        <v>0</v>
      </c>
      <c r="I126" s="89">
        <v>0</v>
      </c>
      <c r="J126" s="89">
        <v>0</v>
      </c>
      <c r="K126" s="89">
        <v>0</v>
      </c>
      <c r="L126" s="96">
        <v>4000</v>
      </c>
      <c r="M126" s="96">
        <f>M127</f>
        <v>0</v>
      </c>
      <c r="N126" s="89">
        <v>0</v>
      </c>
      <c r="O126" s="89">
        <v>0</v>
      </c>
      <c r="P126" s="89">
        <v>0</v>
      </c>
      <c r="Q126" s="89">
        <v>0</v>
      </c>
      <c r="R126" s="89">
        <v>0</v>
      </c>
      <c r="S126" s="89">
        <v>0</v>
      </c>
      <c r="T126" s="89">
        <v>0</v>
      </c>
      <c r="U126" s="225">
        <v>0</v>
      </c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s="35" customFormat="1">
      <c r="A127" s="188">
        <v>32931</v>
      </c>
      <c r="B127" s="45" t="s">
        <v>46</v>
      </c>
      <c r="C127" s="210">
        <v>14000</v>
      </c>
      <c r="D127" s="83">
        <v>0</v>
      </c>
      <c r="E127" s="83">
        <v>0</v>
      </c>
      <c r="F127" s="75">
        <v>10000</v>
      </c>
      <c r="G127" s="75">
        <v>0</v>
      </c>
      <c r="H127" s="93">
        <v>0</v>
      </c>
      <c r="I127" s="93">
        <v>0</v>
      </c>
      <c r="J127" s="93">
        <v>0</v>
      </c>
      <c r="K127" s="93">
        <v>0</v>
      </c>
      <c r="L127" s="98">
        <v>4000</v>
      </c>
      <c r="M127" s="97">
        <v>0</v>
      </c>
      <c r="N127" s="93">
        <v>0</v>
      </c>
      <c r="O127" s="93">
        <v>0</v>
      </c>
      <c r="P127" s="94">
        <v>0</v>
      </c>
      <c r="Q127" s="93">
        <v>0</v>
      </c>
      <c r="R127" s="93">
        <v>0</v>
      </c>
      <c r="S127" s="93">
        <v>0</v>
      </c>
      <c r="T127" s="93">
        <v>0</v>
      </c>
      <c r="U127" s="230">
        <v>0</v>
      </c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s="41" customFormat="1">
      <c r="A128" s="189">
        <v>3294</v>
      </c>
      <c r="B128" s="43" t="s">
        <v>47</v>
      </c>
      <c r="C128" s="212">
        <v>3125</v>
      </c>
      <c r="D128" s="82">
        <v>0</v>
      </c>
      <c r="E128" s="82">
        <v>0</v>
      </c>
      <c r="F128" s="73">
        <v>0</v>
      </c>
      <c r="G128" s="73">
        <v>0</v>
      </c>
      <c r="H128" s="89">
        <v>0</v>
      </c>
      <c r="I128" s="89">
        <v>0</v>
      </c>
      <c r="J128" s="89">
        <v>0</v>
      </c>
      <c r="K128" s="89">
        <v>0</v>
      </c>
      <c r="L128" s="96">
        <v>3000</v>
      </c>
      <c r="M128" s="96">
        <f>M129</f>
        <v>125</v>
      </c>
      <c r="N128" s="89">
        <v>0</v>
      </c>
      <c r="O128" s="89">
        <v>0</v>
      </c>
      <c r="P128" s="89">
        <v>0</v>
      </c>
      <c r="Q128" s="89">
        <v>0</v>
      </c>
      <c r="R128" s="89">
        <v>0</v>
      </c>
      <c r="S128" s="89">
        <v>0</v>
      </c>
      <c r="T128" s="89">
        <v>0</v>
      </c>
      <c r="U128" s="225">
        <v>0</v>
      </c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>
      <c r="A129" s="188">
        <v>32941</v>
      </c>
      <c r="B129" s="45" t="s">
        <v>123</v>
      </c>
      <c r="C129" s="210">
        <v>3125</v>
      </c>
      <c r="D129" s="83">
        <v>0</v>
      </c>
      <c r="E129" s="83">
        <v>0</v>
      </c>
      <c r="F129" s="75">
        <v>0</v>
      </c>
      <c r="G129" s="75">
        <v>0</v>
      </c>
      <c r="H129" s="93">
        <v>0</v>
      </c>
      <c r="I129" s="93">
        <v>0</v>
      </c>
      <c r="J129" s="93">
        <v>0</v>
      </c>
      <c r="K129" s="93">
        <v>0</v>
      </c>
      <c r="L129" s="98">
        <v>3000</v>
      </c>
      <c r="M129" s="97">
        <v>125</v>
      </c>
      <c r="N129" s="93">
        <v>0</v>
      </c>
      <c r="O129" s="93">
        <v>0</v>
      </c>
      <c r="P129" s="94">
        <v>0</v>
      </c>
      <c r="Q129" s="93">
        <v>0</v>
      </c>
      <c r="R129" s="93">
        <v>0</v>
      </c>
      <c r="S129" s="93">
        <v>0</v>
      </c>
      <c r="T129" s="93">
        <v>0</v>
      </c>
      <c r="U129" s="230">
        <v>0</v>
      </c>
    </row>
    <row r="130" spans="1:57" s="41" customFormat="1">
      <c r="A130" s="189">
        <v>3295</v>
      </c>
      <c r="B130" s="51" t="s">
        <v>55</v>
      </c>
      <c r="C130" s="212">
        <v>22150</v>
      </c>
      <c r="D130" s="89">
        <v>16000</v>
      </c>
      <c r="E130" s="89">
        <f>E131</f>
        <v>-16000</v>
      </c>
      <c r="F130" s="73">
        <v>0</v>
      </c>
      <c r="G130" s="73">
        <v>0</v>
      </c>
      <c r="H130" s="89">
        <v>0</v>
      </c>
      <c r="I130" s="89">
        <v>0</v>
      </c>
      <c r="J130" s="89">
        <v>0</v>
      </c>
      <c r="K130" s="89">
        <v>0</v>
      </c>
      <c r="L130" s="96">
        <v>4000</v>
      </c>
      <c r="M130" s="96">
        <f>M132</f>
        <v>-3850</v>
      </c>
      <c r="N130" s="89">
        <v>0</v>
      </c>
      <c r="O130" s="89">
        <v>0</v>
      </c>
      <c r="P130" s="89">
        <f>P131</f>
        <v>22000</v>
      </c>
      <c r="Q130" s="89">
        <v>0</v>
      </c>
      <c r="R130" s="89">
        <v>0</v>
      </c>
      <c r="S130" s="89">
        <v>0</v>
      </c>
      <c r="T130" s="89">
        <v>0</v>
      </c>
      <c r="U130" s="225">
        <v>0</v>
      </c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s="34" customFormat="1">
      <c r="A131" s="190">
        <v>32955</v>
      </c>
      <c r="B131" s="186" t="s">
        <v>151</v>
      </c>
      <c r="C131" s="210">
        <v>22000</v>
      </c>
      <c r="D131" s="93">
        <v>16000</v>
      </c>
      <c r="E131" s="93">
        <v>-16000</v>
      </c>
      <c r="F131" s="76">
        <v>0</v>
      </c>
      <c r="G131" s="76">
        <v>0</v>
      </c>
      <c r="H131" s="93">
        <v>0</v>
      </c>
      <c r="I131" s="93">
        <v>0</v>
      </c>
      <c r="J131" s="93">
        <v>0</v>
      </c>
      <c r="K131" s="93">
        <v>0</v>
      </c>
      <c r="L131" s="98">
        <v>0</v>
      </c>
      <c r="M131" s="98">
        <v>0</v>
      </c>
      <c r="N131" s="93">
        <v>0</v>
      </c>
      <c r="O131" s="93">
        <v>0</v>
      </c>
      <c r="P131" s="93">
        <v>22000</v>
      </c>
      <c r="Q131" s="93">
        <v>0</v>
      </c>
      <c r="R131" s="93">
        <v>0</v>
      </c>
      <c r="S131" s="93">
        <v>0</v>
      </c>
      <c r="T131" s="93">
        <v>0</v>
      </c>
      <c r="U131" s="230">
        <v>0</v>
      </c>
    </row>
    <row r="132" spans="1:57" s="34" customFormat="1">
      <c r="A132" s="190">
        <v>32953</v>
      </c>
      <c r="B132" s="186" t="s">
        <v>133</v>
      </c>
      <c r="C132" s="210">
        <v>150</v>
      </c>
      <c r="D132" s="93">
        <v>0</v>
      </c>
      <c r="E132" s="93">
        <v>0</v>
      </c>
      <c r="F132" s="76">
        <v>0</v>
      </c>
      <c r="G132" s="76">
        <v>0</v>
      </c>
      <c r="H132" s="93">
        <v>0</v>
      </c>
      <c r="I132" s="93">
        <v>0</v>
      </c>
      <c r="J132" s="93">
        <v>0</v>
      </c>
      <c r="K132" s="93">
        <v>0</v>
      </c>
      <c r="L132" s="98">
        <v>4000</v>
      </c>
      <c r="M132" s="97">
        <v>-3850</v>
      </c>
      <c r="N132" s="93">
        <v>0</v>
      </c>
      <c r="O132" s="93">
        <v>0</v>
      </c>
      <c r="P132" s="93">
        <v>0</v>
      </c>
      <c r="Q132" s="93">
        <v>0</v>
      </c>
      <c r="R132" s="93">
        <v>0</v>
      </c>
      <c r="S132" s="93">
        <v>0</v>
      </c>
      <c r="T132" s="93">
        <v>0</v>
      </c>
      <c r="U132" s="230">
        <v>0</v>
      </c>
    </row>
    <row r="133" spans="1:57" s="41" customFormat="1" ht="36.75">
      <c r="A133" s="189">
        <v>3299</v>
      </c>
      <c r="B133" s="43" t="s">
        <v>2</v>
      </c>
      <c r="C133" s="212">
        <v>2197.9799999999996</v>
      </c>
      <c r="D133" s="82">
        <v>0</v>
      </c>
      <c r="E133" s="82">
        <v>0</v>
      </c>
      <c r="F133" s="73">
        <v>2000</v>
      </c>
      <c r="G133" s="73">
        <f>G135</f>
        <v>-802.02</v>
      </c>
      <c r="H133" s="89">
        <v>0</v>
      </c>
      <c r="I133" s="89">
        <v>0</v>
      </c>
      <c r="J133" s="89">
        <v>0</v>
      </c>
      <c r="K133" s="89">
        <v>0</v>
      </c>
      <c r="L133" s="96">
        <v>10000</v>
      </c>
      <c r="M133" s="96">
        <f>M134+M135</f>
        <v>-9000</v>
      </c>
      <c r="N133" s="89">
        <v>0</v>
      </c>
      <c r="O133" s="89">
        <v>0</v>
      </c>
      <c r="P133" s="89">
        <v>0</v>
      </c>
      <c r="Q133" s="89">
        <v>0</v>
      </c>
      <c r="R133" s="89">
        <v>0</v>
      </c>
      <c r="S133" s="89">
        <v>0</v>
      </c>
      <c r="T133" s="89">
        <v>0</v>
      </c>
      <c r="U133" s="225">
        <v>0</v>
      </c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36.75">
      <c r="A134" s="188">
        <v>32991</v>
      </c>
      <c r="B134" s="45" t="s">
        <v>125</v>
      </c>
      <c r="C134" s="210">
        <v>0</v>
      </c>
      <c r="D134" s="83">
        <v>0</v>
      </c>
      <c r="E134" s="83">
        <v>0</v>
      </c>
      <c r="F134" s="75">
        <v>0</v>
      </c>
      <c r="G134" s="75">
        <v>0</v>
      </c>
      <c r="H134" s="93">
        <v>0</v>
      </c>
      <c r="I134" s="93">
        <v>0</v>
      </c>
      <c r="J134" s="93">
        <v>0</v>
      </c>
      <c r="K134" s="93">
        <v>0</v>
      </c>
      <c r="L134" s="98">
        <v>2000</v>
      </c>
      <c r="M134" s="97">
        <v>-2000</v>
      </c>
      <c r="N134" s="93">
        <v>0</v>
      </c>
      <c r="O134" s="93">
        <v>0</v>
      </c>
      <c r="P134" s="94">
        <v>0</v>
      </c>
      <c r="Q134" s="93">
        <v>0</v>
      </c>
      <c r="R134" s="93">
        <v>0</v>
      </c>
      <c r="S134" s="93">
        <v>0</v>
      </c>
      <c r="T134" s="93">
        <v>0</v>
      </c>
      <c r="U134" s="230">
        <v>0</v>
      </c>
    </row>
    <row r="135" spans="1:57" ht="37.5" thickBot="1">
      <c r="A135" s="197">
        <v>32999</v>
      </c>
      <c r="B135" s="50" t="s">
        <v>2</v>
      </c>
      <c r="C135" s="209">
        <v>2197.9799999999996</v>
      </c>
      <c r="D135" s="86">
        <v>0</v>
      </c>
      <c r="E135" s="86">
        <v>0</v>
      </c>
      <c r="F135" s="70">
        <v>2000</v>
      </c>
      <c r="G135" s="70">
        <v>-802.02</v>
      </c>
      <c r="H135" s="90">
        <v>0</v>
      </c>
      <c r="I135" s="90">
        <v>0</v>
      </c>
      <c r="J135" s="90">
        <v>0</v>
      </c>
      <c r="K135" s="90">
        <v>0</v>
      </c>
      <c r="L135" s="242">
        <v>8000</v>
      </c>
      <c r="M135" s="160">
        <v>-7000</v>
      </c>
      <c r="N135" s="90">
        <v>0</v>
      </c>
      <c r="O135" s="90">
        <v>0</v>
      </c>
      <c r="P135" s="95">
        <v>0</v>
      </c>
      <c r="Q135" s="90">
        <v>0</v>
      </c>
      <c r="R135" s="90">
        <v>0</v>
      </c>
      <c r="S135" s="90">
        <v>0</v>
      </c>
      <c r="T135" s="90">
        <v>0</v>
      </c>
      <c r="U135" s="231">
        <v>0</v>
      </c>
    </row>
    <row r="136" spans="1:57" ht="19.5" thickBot="1">
      <c r="A136" s="143">
        <v>34</v>
      </c>
      <c r="B136" s="144" t="s">
        <v>5</v>
      </c>
      <c r="C136" s="145">
        <v>6963.93</v>
      </c>
      <c r="D136" s="146">
        <v>0</v>
      </c>
      <c r="E136" s="146">
        <v>0</v>
      </c>
      <c r="F136" s="198">
        <v>4000</v>
      </c>
      <c r="G136" s="198">
        <f>G137</f>
        <v>-466.07</v>
      </c>
      <c r="H136" s="146">
        <v>0</v>
      </c>
      <c r="I136" s="146">
        <v>0</v>
      </c>
      <c r="J136" s="146">
        <v>0</v>
      </c>
      <c r="K136" s="146">
        <v>0</v>
      </c>
      <c r="L136" s="204">
        <v>4300</v>
      </c>
      <c r="M136" s="204">
        <f>M137</f>
        <v>-870</v>
      </c>
      <c r="N136" s="146">
        <v>0</v>
      </c>
      <c r="O136" s="146">
        <v>0</v>
      </c>
      <c r="P136" s="146">
        <v>0</v>
      </c>
      <c r="Q136" s="146">
        <v>0</v>
      </c>
      <c r="R136" s="146">
        <v>0</v>
      </c>
      <c r="S136" s="146">
        <v>0</v>
      </c>
      <c r="T136" s="146">
        <v>0</v>
      </c>
      <c r="U136" s="228">
        <v>0</v>
      </c>
    </row>
    <row r="137" spans="1:57" s="35" customFormat="1" ht="19.5" thickBot="1">
      <c r="A137" s="143">
        <v>343</v>
      </c>
      <c r="B137" s="144" t="s">
        <v>6</v>
      </c>
      <c r="C137" s="145">
        <v>6963.93</v>
      </c>
      <c r="D137" s="203">
        <v>0</v>
      </c>
      <c r="E137" s="203">
        <v>0</v>
      </c>
      <c r="F137" s="198">
        <v>4000</v>
      </c>
      <c r="G137" s="198">
        <f>G138</f>
        <v>-466.07</v>
      </c>
      <c r="H137" s="146">
        <v>0</v>
      </c>
      <c r="I137" s="146">
        <v>0</v>
      </c>
      <c r="J137" s="146">
        <v>0</v>
      </c>
      <c r="K137" s="146">
        <v>0</v>
      </c>
      <c r="L137" s="204">
        <v>4300</v>
      </c>
      <c r="M137" s="204">
        <f>M138+M141+M142</f>
        <v>-870</v>
      </c>
      <c r="N137" s="146">
        <v>0</v>
      </c>
      <c r="O137" s="146">
        <v>0</v>
      </c>
      <c r="P137" s="146">
        <v>0</v>
      </c>
      <c r="Q137" s="146">
        <v>0</v>
      </c>
      <c r="R137" s="146">
        <v>0</v>
      </c>
      <c r="S137" s="146">
        <v>0</v>
      </c>
      <c r="T137" s="146">
        <v>0</v>
      </c>
      <c r="U137" s="228">
        <v>0</v>
      </c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s="49" customFormat="1">
      <c r="A138" s="200">
        <v>3431</v>
      </c>
      <c r="B138" s="39" t="s">
        <v>48</v>
      </c>
      <c r="C138" s="211">
        <v>6663.93</v>
      </c>
      <c r="D138" s="81">
        <v>0</v>
      </c>
      <c r="E138" s="81">
        <v>0</v>
      </c>
      <c r="F138" s="71">
        <v>4000</v>
      </c>
      <c r="G138" s="71">
        <f>G139</f>
        <v>-466.07</v>
      </c>
      <c r="H138" s="88">
        <v>0</v>
      </c>
      <c r="I138" s="88">
        <v>0</v>
      </c>
      <c r="J138" s="88">
        <v>0</v>
      </c>
      <c r="K138" s="88">
        <v>0</v>
      </c>
      <c r="L138" s="159">
        <v>3300</v>
      </c>
      <c r="M138" s="159">
        <f>M139+M140</f>
        <v>-170</v>
      </c>
      <c r="N138" s="88">
        <v>0</v>
      </c>
      <c r="O138" s="88">
        <v>0</v>
      </c>
      <c r="P138" s="88">
        <v>0</v>
      </c>
      <c r="Q138" s="88">
        <v>0</v>
      </c>
      <c r="R138" s="88">
        <v>0</v>
      </c>
      <c r="S138" s="88">
        <v>0</v>
      </c>
      <c r="T138" s="88">
        <v>0</v>
      </c>
      <c r="U138" s="229">
        <v>0</v>
      </c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s="35" customFormat="1">
      <c r="A139" s="188">
        <v>34311</v>
      </c>
      <c r="B139" s="44" t="s">
        <v>124</v>
      </c>
      <c r="C139" s="210">
        <v>6533.93</v>
      </c>
      <c r="D139" s="83">
        <v>0</v>
      </c>
      <c r="E139" s="83">
        <v>0</v>
      </c>
      <c r="F139" s="75">
        <v>4000</v>
      </c>
      <c r="G139" s="75">
        <v>-466.07</v>
      </c>
      <c r="H139" s="93">
        <v>0</v>
      </c>
      <c r="I139" s="93">
        <v>0</v>
      </c>
      <c r="J139" s="93">
        <v>0</v>
      </c>
      <c r="K139" s="93">
        <v>0</v>
      </c>
      <c r="L139" s="98">
        <v>3000</v>
      </c>
      <c r="M139" s="97">
        <v>0</v>
      </c>
      <c r="N139" s="93">
        <v>0</v>
      </c>
      <c r="O139" s="93">
        <v>0</v>
      </c>
      <c r="P139" s="94">
        <v>0</v>
      </c>
      <c r="Q139" s="93">
        <v>0</v>
      </c>
      <c r="R139" s="93">
        <v>0</v>
      </c>
      <c r="S139" s="93">
        <v>0</v>
      </c>
      <c r="T139" s="93">
        <v>0</v>
      </c>
      <c r="U139" s="230">
        <v>0</v>
      </c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s="35" customFormat="1">
      <c r="A140" s="188">
        <v>34312</v>
      </c>
      <c r="B140" s="44" t="s">
        <v>176</v>
      </c>
      <c r="C140" s="210">
        <v>130</v>
      </c>
      <c r="D140" s="83">
        <v>0</v>
      </c>
      <c r="E140" s="83">
        <v>0</v>
      </c>
      <c r="F140" s="75">
        <v>0</v>
      </c>
      <c r="G140" s="75">
        <v>0</v>
      </c>
      <c r="H140" s="93">
        <v>0</v>
      </c>
      <c r="I140" s="93">
        <v>0</v>
      </c>
      <c r="J140" s="93">
        <v>0</v>
      </c>
      <c r="K140" s="93">
        <v>0</v>
      </c>
      <c r="L140" s="98">
        <v>300</v>
      </c>
      <c r="M140" s="97">
        <v>-170</v>
      </c>
      <c r="N140" s="93">
        <v>0</v>
      </c>
      <c r="O140" s="93">
        <v>0</v>
      </c>
      <c r="P140" s="94">
        <v>0</v>
      </c>
      <c r="Q140" s="93">
        <v>0</v>
      </c>
      <c r="R140" s="93">
        <v>0</v>
      </c>
      <c r="S140" s="93">
        <v>0</v>
      </c>
      <c r="T140" s="93">
        <v>0</v>
      </c>
      <c r="U140" s="230">
        <v>0</v>
      </c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s="49" customFormat="1">
      <c r="A141" s="189">
        <v>3432</v>
      </c>
      <c r="B141" s="42" t="s">
        <v>64</v>
      </c>
      <c r="C141" s="212">
        <v>250</v>
      </c>
      <c r="D141" s="82">
        <v>0</v>
      </c>
      <c r="E141" s="82">
        <v>0</v>
      </c>
      <c r="F141" s="73">
        <v>0</v>
      </c>
      <c r="G141" s="73">
        <v>0</v>
      </c>
      <c r="H141" s="89">
        <v>0</v>
      </c>
      <c r="I141" s="89">
        <v>0</v>
      </c>
      <c r="J141" s="89">
        <v>0</v>
      </c>
      <c r="K141" s="89">
        <v>0</v>
      </c>
      <c r="L141" s="243">
        <v>800</v>
      </c>
      <c r="M141" s="96">
        <v>-550</v>
      </c>
      <c r="N141" s="89">
        <v>0</v>
      </c>
      <c r="O141" s="89">
        <v>0</v>
      </c>
      <c r="P141" s="89">
        <v>0</v>
      </c>
      <c r="Q141" s="89">
        <v>0</v>
      </c>
      <c r="R141" s="89">
        <v>0</v>
      </c>
      <c r="S141" s="89">
        <v>0</v>
      </c>
      <c r="T141" s="89">
        <v>0</v>
      </c>
      <c r="U141" s="225">
        <v>0</v>
      </c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s="41" customFormat="1" ht="19.5" thickBot="1">
      <c r="A142" s="269">
        <v>3433</v>
      </c>
      <c r="B142" s="270" t="s">
        <v>53</v>
      </c>
      <c r="C142" s="271">
        <v>50</v>
      </c>
      <c r="D142" s="237">
        <v>0</v>
      </c>
      <c r="E142" s="237">
        <v>0</v>
      </c>
      <c r="F142" s="239">
        <v>0</v>
      </c>
      <c r="G142" s="239">
        <v>0</v>
      </c>
      <c r="H142" s="237">
        <v>0</v>
      </c>
      <c r="I142" s="237">
        <v>0</v>
      </c>
      <c r="J142" s="237">
        <v>0</v>
      </c>
      <c r="K142" s="237">
        <v>0</v>
      </c>
      <c r="L142" s="244">
        <v>200</v>
      </c>
      <c r="M142" s="244">
        <v>-150</v>
      </c>
      <c r="N142" s="237">
        <v>0</v>
      </c>
      <c r="O142" s="237">
        <v>0</v>
      </c>
      <c r="P142" s="237">
        <v>0</v>
      </c>
      <c r="Q142" s="237">
        <v>0</v>
      </c>
      <c r="R142" s="237">
        <v>0</v>
      </c>
      <c r="S142" s="237">
        <v>0</v>
      </c>
      <c r="T142" s="237">
        <v>0</v>
      </c>
      <c r="U142" s="250">
        <v>0</v>
      </c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s="34" customFormat="1" ht="37.5" thickBot="1">
      <c r="A143" s="143">
        <v>372</v>
      </c>
      <c r="B143" s="202" t="s">
        <v>199</v>
      </c>
      <c r="C143" s="145">
        <v>2832.52</v>
      </c>
      <c r="D143" s="203">
        <v>0</v>
      </c>
      <c r="E143" s="203">
        <v>0</v>
      </c>
      <c r="F143" s="198">
        <v>0</v>
      </c>
      <c r="G143" s="198">
        <f>G144</f>
        <v>0</v>
      </c>
      <c r="H143" s="146">
        <v>0</v>
      </c>
      <c r="I143" s="146">
        <v>0</v>
      </c>
      <c r="J143" s="146">
        <v>0</v>
      </c>
      <c r="K143" s="146">
        <v>0</v>
      </c>
      <c r="L143" s="204">
        <v>0</v>
      </c>
      <c r="M143" s="204">
        <f>M144</f>
        <v>2832.52</v>
      </c>
      <c r="N143" s="146">
        <v>0</v>
      </c>
      <c r="O143" s="146">
        <v>0</v>
      </c>
      <c r="P143" s="146">
        <v>0</v>
      </c>
      <c r="Q143" s="146">
        <v>0</v>
      </c>
      <c r="R143" s="146">
        <v>0</v>
      </c>
      <c r="S143" s="146">
        <v>0</v>
      </c>
      <c r="T143" s="146">
        <v>0</v>
      </c>
      <c r="U143" s="228">
        <v>0</v>
      </c>
    </row>
    <row r="144" spans="1:57" s="34" customFormat="1">
      <c r="A144" s="200">
        <v>3722</v>
      </c>
      <c r="B144" s="39" t="s">
        <v>200</v>
      </c>
      <c r="C144" s="211">
        <v>2832.52</v>
      </c>
      <c r="D144" s="81">
        <v>0</v>
      </c>
      <c r="E144" s="81">
        <v>0</v>
      </c>
      <c r="F144" s="71">
        <v>0</v>
      </c>
      <c r="G144" s="71">
        <f>G146</f>
        <v>0</v>
      </c>
      <c r="H144" s="88">
        <v>0</v>
      </c>
      <c r="I144" s="88">
        <v>0</v>
      </c>
      <c r="J144" s="88">
        <v>0</v>
      </c>
      <c r="K144" s="88">
        <v>0</v>
      </c>
      <c r="L144" s="159">
        <v>0</v>
      </c>
      <c r="M144" s="159">
        <f>M145</f>
        <v>2832.52</v>
      </c>
      <c r="N144" s="88">
        <v>0</v>
      </c>
      <c r="O144" s="88">
        <v>0</v>
      </c>
      <c r="P144" s="88">
        <v>0</v>
      </c>
      <c r="Q144" s="88">
        <v>0</v>
      </c>
      <c r="R144" s="88">
        <v>0</v>
      </c>
      <c r="S144" s="88">
        <v>0</v>
      </c>
      <c r="T144" s="88">
        <v>0</v>
      </c>
      <c r="U144" s="229">
        <v>0</v>
      </c>
    </row>
    <row r="145" spans="1:57" s="34" customFormat="1" ht="36.75">
      <c r="A145" s="190">
        <v>37229</v>
      </c>
      <c r="B145" s="47" t="s">
        <v>201</v>
      </c>
      <c r="C145" s="210">
        <v>2832.52</v>
      </c>
      <c r="D145" s="84">
        <v>0</v>
      </c>
      <c r="E145" s="84">
        <v>0</v>
      </c>
      <c r="F145" s="76">
        <v>0</v>
      </c>
      <c r="G145" s="76">
        <v>0</v>
      </c>
      <c r="H145" s="93">
        <v>0</v>
      </c>
      <c r="I145" s="93">
        <v>0</v>
      </c>
      <c r="J145" s="93">
        <v>0</v>
      </c>
      <c r="K145" s="93">
        <v>0</v>
      </c>
      <c r="L145" s="98">
        <v>0</v>
      </c>
      <c r="M145" s="98">
        <v>2832.52</v>
      </c>
      <c r="N145" s="93">
        <v>0</v>
      </c>
      <c r="O145" s="93">
        <v>0</v>
      </c>
      <c r="P145" s="93">
        <v>0</v>
      </c>
      <c r="Q145" s="93">
        <v>0</v>
      </c>
      <c r="R145" s="93">
        <v>0</v>
      </c>
      <c r="S145" s="93">
        <v>0</v>
      </c>
      <c r="T145" s="93">
        <v>0</v>
      </c>
      <c r="U145" s="230">
        <v>0</v>
      </c>
    </row>
    <row r="146" spans="1:57" ht="19.5" thickBot="1">
      <c r="A146" s="272">
        <v>4</v>
      </c>
      <c r="B146" s="273"/>
      <c r="C146" s="274">
        <v>153371.74</v>
      </c>
      <c r="D146" s="275">
        <v>0</v>
      </c>
      <c r="E146" s="275">
        <v>0</v>
      </c>
      <c r="F146" s="276">
        <v>0</v>
      </c>
      <c r="G146" s="276">
        <v>0</v>
      </c>
      <c r="H146" s="277">
        <v>0</v>
      </c>
      <c r="I146" s="277">
        <v>0</v>
      </c>
      <c r="J146" s="277">
        <v>0</v>
      </c>
      <c r="K146" s="277">
        <v>0</v>
      </c>
      <c r="L146" s="278">
        <v>92000</v>
      </c>
      <c r="M146" s="278">
        <f>M147+M151</f>
        <v>43571.74</v>
      </c>
      <c r="N146" s="277">
        <v>0</v>
      </c>
      <c r="O146" s="277">
        <v>0</v>
      </c>
      <c r="P146" s="279">
        <f>P151</f>
        <v>1600</v>
      </c>
      <c r="Q146" s="277">
        <v>0</v>
      </c>
      <c r="R146" s="279">
        <f>R151</f>
        <v>10000</v>
      </c>
      <c r="S146" s="277">
        <v>0</v>
      </c>
      <c r="T146" s="279">
        <f>T151</f>
        <v>6200</v>
      </c>
      <c r="U146" s="280">
        <v>0</v>
      </c>
    </row>
    <row r="147" spans="1:57" ht="55.5" thickBot="1">
      <c r="A147" s="143">
        <v>41</v>
      </c>
      <c r="B147" s="281" t="s">
        <v>63</v>
      </c>
      <c r="C147" s="145">
        <v>19000</v>
      </c>
      <c r="D147" s="146">
        <v>0</v>
      </c>
      <c r="E147" s="146">
        <v>0</v>
      </c>
      <c r="F147" s="198">
        <v>0</v>
      </c>
      <c r="G147" s="198">
        <v>0</v>
      </c>
      <c r="H147" s="146">
        <v>0</v>
      </c>
      <c r="I147" s="146">
        <v>0</v>
      </c>
      <c r="J147" s="146">
        <v>0</v>
      </c>
      <c r="K147" s="146">
        <v>0</v>
      </c>
      <c r="L147" s="245">
        <v>0</v>
      </c>
      <c r="M147" s="282">
        <f>M148</f>
        <v>19000</v>
      </c>
      <c r="N147" s="146">
        <v>0</v>
      </c>
      <c r="O147" s="146">
        <v>0</v>
      </c>
      <c r="P147" s="146">
        <v>0</v>
      </c>
      <c r="Q147" s="146">
        <v>0</v>
      </c>
      <c r="R147" s="146">
        <v>0</v>
      </c>
      <c r="S147" s="146">
        <v>0</v>
      </c>
      <c r="T147" s="146">
        <v>0</v>
      </c>
      <c r="U147" s="228">
        <v>0</v>
      </c>
    </row>
    <row r="148" spans="1:57" ht="19.5" thickBot="1">
      <c r="A148" s="143">
        <v>412</v>
      </c>
      <c r="B148" s="283" t="s">
        <v>62</v>
      </c>
      <c r="C148" s="145">
        <v>19000</v>
      </c>
      <c r="D148" s="146">
        <v>0</v>
      </c>
      <c r="E148" s="146">
        <v>0</v>
      </c>
      <c r="F148" s="198">
        <v>0</v>
      </c>
      <c r="G148" s="198">
        <v>0</v>
      </c>
      <c r="H148" s="146">
        <v>0</v>
      </c>
      <c r="I148" s="146">
        <v>0</v>
      </c>
      <c r="J148" s="146">
        <v>0</v>
      </c>
      <c r="K148" s="146">
        <v>0</v>
      </c>
      <c r="L148" s="245">
        <v>0</v>
      </c>
      <c r="M148" s="282">
        <f>M149</f>
        <v>19000</v>
      </c>
      <c r="N148" s="146">
        <v>0</v>
      </c>
      <c r="O148" s="146">
        <v>0</v>
      </c>
      <c r="P148" s="146">
        <v>0</v>
      </c>
      <c r="Q148" s="146">
        <v>0</v>
      </c>
      <c r="R148" s="146">
        <v>0</v>
      </c>
      <c r="S148" s="146">
        <v>0</v>
      </c>
      <c r="T148" s="146">
        <v>0</v>
      </c>
      <c r="U148" s="228">
        <v>0</v>
      </c>
    </row>
    <row r="149" spans="1:57" ht="19.5" thickBot="1">
      <c r="A149" s="284">
        <v>4126</v>
      </c>
      <c r="B149" s="285" t="s">
        <v>202</v>
      </c>
      <c r="C149" s="286">
        <v>19000</v>
      </c>
      <c r="D149" s="236">
        <v>0</v>
      </c>
      <c r="E149" s="236">
        <v>0</v>
      </c>
      <c r="F149" s="248">
        <v>0</v>
      </c>
      <c r="G149" s="248">
        <v>0</v>
      </c>
      <c r="H149" s="236">
        <v>0</v>
      </c>
      <c r="I149" s="236">
        <v>0</v>
      </c>
      <c r="J149" s="236">
        <v>0</v>
      </c>
      <c r="K149" s="236">
        <v>0</v>
      </c>
      <c r="L149" s="246">
        <v>0</v>
      </c>
      <c r="M149" s="246">
        <f>M150</f>
        <v>19000</v>
      </c>
      <c r="N149" s="236">
        <v>0</v>
      </c>
      <c r="O149" s="236">
        <v>0</v>
      </c>
      <c r="P149" s="236">
        <v>0</v>
      </c>
      <c r="Q149" s="236">
        <v>0</v>
      </c>
      <c r="R149" s="236">
        <v>0</v>
      </c>
      <c r="S149" s="236">
        <v>0</v>
      </c>
      <c r="T149" s="236">
        <v>0</v>
      </c>
      <c r="U149" s="251">
        <v>0</v>
      </c>
    </row>
    <row r="150" spans="1:57" ht="19.5" thickBot="1">
      <c r="A150" s="298">
        <v>41261</v>
      </c>
      <c r="B150" s="299" t="s">
        <v>202</v>
      </c>
      <c r="C150" s="300">
        <v>19000</v>
      </c>
      <c r="D150" s="301">
        <v>0</v>
      </c>
      <c r="E150" s="301">
        <v>0</v>
      </c>
      <c r="F150" s="302">
        <v>0</v>
      </c>
      <c r="G150" s="302">
        <v>0</v>
      </c>
      <c r="H150" s="301">
        <v>0</v>
      </c>
      <c r="I150" s="301">
        <v>0</v>
      </c>
      <c r="J150" s="301">
        <v>0</v>
      </c>
      <c r="K150" s="301">
        <v>0</v>
      </c>
      <c r="L150" s="303">
        <v>0</v>
      </c>
      <c r="M150" s="303">
        <v>19000</v>
      </c>
      <c r="N150" s="301"/>
      <c r="O150" s="301"/>
      <c r="P150" s="301"/>
      <c r="Q150" s="301"/>
      <c r="R150" s="301"/>
      <c r="S150" s="301"/>
      <c r="T150" s="301"/>
      <c r="U150" s="304"/>
    </row>
    <row r="151" spans="1:57" ht="55.5" thickBot="1">
      <c r="A151" s="290">
        <v>42</v>
      </c>
      <c r="B151" s="291" t="s">
        <v>20</v>
      </c>
      <c r="C151" s="292">
        <v>134371.74</v>
      </c>
      <c r="D151" s="293">
        <v>0</v>
      </c>
      <c r="E151" s="293">
        <v>0</v>
      </c>
      <c r="F151" s="294">
        <v>0</v>
      </c>
      <c r="G151" s="294">
        <v>0</v>
      </c>
      <c r="H151" s="293">
        <v>0</v>
      </c>
      <c r="I151" s="293">
        <v>0</v>
      </c>
      <c r="J151" s="293">
        <v>0</v>
      </c>
      <c r="K151" s="293">
        <v>0</v>
      </c>
      <c r="L151" s="295">
        <v>92000</v>
      </c>
      <c r="M151" s="296">
        <f>M152+M170+M176</f>
        <v>24571.739999999998</v>
      </c>
      <c r="N151" s="293">
        <v>0</v>
      </c>
      <c r="O151" s="293">
        <v>0</v>
      </c>
      <c r="P151" s="293">
        <f>P170</f>
        <v>1600</v>
      </c>
      <c r="Q151" s="293">
        <v>0</v>
      </c>
      <c r="R151" s="293">
        <f>R152</f>
        <v>10000</v>
      </c>
      <c r="S151" s="293">
        <v>0</v>
      </c>
      <c r="T151" s="293">
        <f>T152</f>
        <v>6200</v>
      </c>
      <c r="U151" s="297">
        <v>0</v>
      </c>
    </row>
    <row r="152" spans="1:57" s="35" customFormat="1" ht="19.5" thickBot="1">
      <c r="A152" s="143">
        <v>422</v>
      </c>
      <c r="B152" s="288" t="s">
        <v>21</v>
      </c>
      <c r="C152" s="145">
        <v>116100</v>
      </c>
      <c r="D152" s="146">
        <v>0</v>
      </c>
      <c r="E152" s="146">
        <v>0</v>
      </c>
      <c r="F152" s="198">
        <v>0</v>
      </c>
      <c r="G152" s="198">
        <v>0</v>
      </c>
      <c r="H152" s="146">
        <v>0</v>
      </c>
      <c r="I152" s="146">
        <v>0</v>
      </c>
      <c r="J152" s="146">
        <v>0</v>
      </c>
      <c r="K152" s="146">
        <v>0</v>
      </c>
      <c r="L152" s="245">
        <v>73000</v>
      </c>
      <c r="M152" s="204">
        <f>M153+M157+M161+M165+M167</f>
        <v>26900</v>
      </c>
      <c r="N152" s="146">
        <v>0</v>
      </c>
      <c r="O152" s="146">
        <v>0</v>
      </c>
      <c r="P152" s="146">
        <v>0</v>
      </c>
      <c r="Q152" s="146">
        <v>0</v>
      </c>
      <c r="R152" s="146">
        <f>R165</f>
        <v>10000</v>
      </c>
      <c r="S152" s="146">
        <v>0</v>
      </c>
      <c r="T152" s="146">
        <f>T165</f>
        <v>6200</v>
      </c>
      <c r="U152" s="228">
        <v>0</v>
      </c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s="41" customFormat="1">
      <c r="A153" s="200">
        <v>4221</v>
      </c>
      <c r="B153" s="287" t="s">
        <v>49</v>
      </c>
      <c r="C153" s="211">
        <v>26800</v>
      </c>
      <c r="D153" s="88">
        <v>0</v>
      </c>
      <c r="E153" s="88">
        <v>0</v>
      </c>
      <c r="F153" s="71">
        <v>0</v>
      </c>
      <c r="G153" s="71">
        <v>0</v>
      </c>
      <c r="H153" s="88">
        <v>0</v>
      </c>
      <c r="I153" s="88">
        <v>0</v>
      </c>
      <c r="J153" s="88">
        <v>0</v>
      </c>
      <c r="K153" s="88">
        <v>0</v>
      </c>
      <c r="L153" s="159">
        <v>20000</v>
      </c>
      <c r="M153" s="159">
        <f>M154+M155+M156</f>
        <v>6800</v>
      </c>
      <c r="N153" s="88">
        <v>0</v>
      </c>
      <c r="O153" s="88">
        <v>0</v>
      </c>
      <c r="P153" s="88">
        <v>0</v>
      </c>
      <c r="Q153" s="88">
        <v>0</v>
      </c>
      <c r="R153" s="88">
        <v>0</v>
      </c>
      <c r="S153" s="88">
        <v>0</v>
      </c>
      <c r="T153" s="88">
        <v>0</v>
      </c>
      <c r="U153" s="229">
        <v>0</v>
      </c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>
      <c r="A154" s="191">
        <v>42211</v>
      </c>
      <c r="B154" s="187" t="s">
        <v>128</v>
      </c>
      <c r="C154" s="210">
        <v>21000</v>
      </c>
      <c r="D154" s="185">
        <v>0</v>
      </c>
      <c r="E154" s="185">
        <v>0</v>
      </c>
      <c r="F154" s="184">
        <v>0</v>
      </c>
      <c r="G154" s="184">
        <v>0</v>
      </c>
      <c r="H154" s="93">
        <v>0</v>
      </c>
      <c r="I154" s="93">
        <v>0</v>
      </c>
      <c r="J154" s="93">
        <v>0</v>
      </c>
      <c r="K154" s="93">
        <v>0</v>
      </c>
      <c r="L154" s="98">
        <v>10000</v>
      </c>
      <c r="M154" s="97">
        <v>11000</v>
      </c>
      <c r="N154" s="93">
        <v>0</v>
      </c>
      <c r="O154" s="93">
        <v>0</v>
      </c>
      <c r="P154" s="185">
        <v>0</v>
      </c>
      <c r="Q154" s="93">
        <v>0</v>
      </c>
      <c r="R154" s="185">
        <v>0</v>
      </c>
      <c r="S154" s="93">
        <v>0</v>
      </c>
      <c r="T154" s="185">
        <v>0</v>
      </c>
      <c r="U154" s="230">
        <v>0</v>
      </c>
    </row>
    <row r="155" spans="1:57">
      <c r="A155" s="191">
        <v>42212</v>
      </c>
      <c r="B155" s="187" t="s">
        <v>146</v>
      </c>
      <c r="C155" s="210">
        <v>500</v>
      </c>
      <c r="D155" s="185">
        <v>0</v>
      </c>
      <c r="E155" s="185">
        <v>0</v>
      </c>
      <c r="F155" s="184">
        <v>0</v>
      </c>
      <c r="G155" s="184">
        <v>0</v>
      </c>
      <c r="H155" s="93">
        <v>0</v>
      </c>
      <c r="I155" s="93">
        <v>0</v>
      </c>
      <c r="J155" s="93">
        <v>0</v>
      </c>
      <c r="K155" s="93">
        <v>0</v>
      </c>
      <c r="L155" s="98">
        <v>5000</v>
      </c>
      <c r="M155" s="97">
        <v>-4500</v>
      </c>
      <c r="N155" s="93">
        <v>0</v>
      </c>
      <c r="O155" s="93">
        <v>0</v>
      </c>
      <c r="P155" s="185">
        <v>0</v>
      </c>
      <c r="Q155" s="93">
        <v>0</v>
      </c>
      <c r="R155" s="185">
        <v>0</v>
      </c>
      <c r="S155" s="93">
        <v>0</v>
      </c>
      <c r="T155" s="185">
        <v>0</v>
      </c>
      <c r="U155" s="230">
        <v>0</v>
      </c>
    </row>
    <row r="156" spans="1:57">
      <c r="A156" s="191">
        <v>42219</v>
      </c>
      <c r="B156" s="187" t="s">
        <v>129</v>
      </c>
      <c r="C156" s="210">
        <v>5300</v>
      </c>
      <c r="D156" s="185">
        <v>0</v>
      </c>
      <c r="E156" s="185">
        <v>0</v>
      </c>
      <c r="F156" s="184">
        <v>0</v>
      </c>
      <c r="G156" s="184">
        <v>0</v>
      </c>
      <c r="H156" s="93">
        <v>0</v>
      </c>
      <c r="I156" s="93">
        <v>0</v>
      </c>
      <c r="J156" s="93">
        <v>0</v>
      </c>
      <c r="K156" s="93">
        <v>0</v>
      </c>
      <c r="L156" s="98">
        <v>5000</v>
      </c>
      <c r="M156" s="97">
        <v>300</v>
      </c>
      <c r="N156" s="93">
        <v>0</v>
      </c>
      <c r="O156" s="93">
        <v>0</v>
      </c>
      <c r="P156" s="185">
        <v>0</v>
      </c>
      <c r="Q156" s="93">
        <v>0</v>
      </c>
      <c r="R156" s="185">
        <v>0</v>
      </c>
      <c r="S156" s="93">
        <v>0</v>
      </c>
      <c r="T156" s="185">
        <v>0</v>
      </c>
      <c r="U156" s="230">
        <v>0</v>
      </c>
    </row>
    <row r="157" spans="1:57" s="41" customFormat="1">
      <c r="A157" s="189">
        <v>4222</v>
      </c>
      <c r="B157" s="52" t="s">
        <v>50</v>
      </c>
      <c r="C157" s="212">
        <v>5200</v>
      </c>
      <c r="D157" s="89">
        <v>0</v>
      </c>
      <c r="E157" s="89">
        <v>0</v>
      </c>
      <c r="F157" s="73">
        <v>0</v>
      </c>
      <c r="G157" s="73">
        <v>0</v>
      </c>
      <c r="H157" s="89">
        <v>0</v>
      </c>
      <c r="I157" s="89">
        <v>0</v>
      </c>
      <c r="J157" s="89">
        <v>0</v>
      </c>
      <c r="K157" s="89">
        <v>0</v>
      </c>
      <c r="L157" s="96">
        <v>8000</v>
      </c>
      <c r="M157" s="96">
        <f>M158+M159+M160</f>
        <v>-2800</v>
      </c>
      <c r="N157" s="89">
        <v>0</v>
      </c>
      <c r="O157" s="89">
        <v>0</v>
      </c>
      <c r="P157" s="89">
        <v>0</v>
      </c>
      <c r="Q157" s="89">
        <v>0</v>
      </c>
      <c r="R157" s="89">
        <v>0</v>
      </c>
      <c r="S157" s="89">
        <v>0</v>
      </c>
      <c r="T157" s="89">
        <v>0</v>
      </c>
      <c r="U157" s="225">
        <v>0</v>
      </c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s="34" customFormat="1">
      <c r="A158" s="190">
        <v>42221</v>
      </c>
      <c r="B158" s="53" t="s">
        <v>153</v>
      </c>
      <c r="C158" s="210">
        <v>0</v>
      </c>
      <c r="D158" s="93">
        <v>0</v>
      </c>
      <c r="E158" s="93">
        <v>0</v>
      </c>
      <c r="F158" s="76">
        <v>0</v>
      </c>
      <c r="G158" s="76">
        <v>0</v>
      </c>
      <c r="H158" s="93">
        <v>0</v>
      </c>
      <c r="I158" s="93">
        <v>0</v>
      </c>
      <c r="J158" s="93">
        <v>0</v>
      </c>
      <c r="K158" s="93">
        <v>0</v>
      </c>
      <c r="L158" s="98">
        <v>5000</v>
      </c>
      <c r="M158" s="98">
        <v>-5000</v>
      </c>
      <c r="N158" s="93">
        <v>0</v>
      </c>
      <c r="O158" s="93">
        <v>0</v>
      </c>
      <c r="P158" s="93">
        <v>0</v>
      </c>
      <c r="Q158" s="93">
        <v>0</v>
      </c>
      <c r="R158" s="93">
        <v>0</v>
      </c>
      <c r="S158" s="93">
        <v>0</v>
      </c>
      <c r="T158" s="93">
        <v>0</v>
      </c>
      <c r="U158" s="230">
        <v>0</v>
      </c>
    </row>
    <row r="159" spans="1:57" s="34" customFormat="1">
      <c r="A159" s="190">
        <v>42222</v>
      </c>
      <c r="B159" s="53" t="s">
        <v>150</v>
      </c>
      <c r="C159" s="210">
        <v>2200</v>
      </c>
      <c r="D159" s="93">
        <v>0</v>
      </c>
      <c r="E159" s="93">
        <v>0</v>
      </c>
      <c r="F159" s="76">
        <v>0</v>
      </c>
      <c r="G159" s="76">
        <v>0</v>
      </c>
      <c r="H159" s="93">
        <v>0</v>
      </c>
      <c r="I159" s="93">
        <v>0</v>
      </c>
      <c r="J159" s="93">
        <v>0</v>
      </c>
      <c r="K159" s="93">
        <v>0</v>
      </c>
      <c r="L159" s="98">
        <v>3000</v>
      </c>
      <c r="M159" s="97">
        <v>-800</v>
      </c>
      <c r="N159" s="93">
        <v>0</v>
      </c>
      <c r="O159" s="93">
        <v>0</v>
      </c>
      <c r="P159" s="93">
        <v>0</v>
      </c>
      <c r="Q159" s="93">
        <v>0</v>
      </c>
      <c r="R159" s="93">
        <v>0</v>
      </c>
      <c r="S159" s="93">
        <v>0</v>
      </c>
      <c r="T159" s="93">
        <v>0</v>
      </c>
      <c r="U159" s="230">
        <v>0</v>
      </c>
    </row>
    <row r="160" spans="1:57" s="34" customFormat="1">
      <c r="A160" s="190">
        <v>42229</v>
      </c>
      <c r="B160" s="53" t="s">
        <v>154</v>
      </c>
      <c r="C160" s="210">
        <v>3000</v>
      </c>
      <c r="D160" s="93">
        <v>0</v>
      </c>
      <c r="E160" s="93">
        <v>0</v>
      </c>
      <c r="F160" s="76">
        <v>0</v>
      </c>
      <c r="G160" s="76">
        <v>0</v>
      </c>
      <c r="H160" s="93">
        <v>0</v>
      </c>
      <c r="I160" s="93">
        <v>0</v>
      </c>
      <c r="J160" s="93">
        <v>0</v>
      </c>
      <c r="K160" s="93">
        <v>0</v>
      </c>
      <c r="L160" s="98">
        <v>0</v>
      </c>
      <c r="M160" s="98">
        <v>3000</v>
      </c>
      <c r="N160" s="93">
        <v>0</v>
      </c>
      <c r="O160" s="93">
        <v>0</v>
      </c>
      <c r="P160" s="93">
        <v>0</v>
      </c>
      <c r="Q160" s="93">
        <v>0</v>
      </c>
      <c r="R160" s="93">
        <v>0</v>
      </c>
      <c r="S160" s="93">
        <v>0</v>
      </c>
      <c r="T160" s="93">
        <v>0</v>
      </c>
      <c r="U160" s="230">
        <v>0</v>
      </c>
    </row>
    <row r="161" spans="1:57" s="41" customFormat="1">
      <c r="A161" s="189">
        <v>4223</v>
      </c>
      <c r="B161" s="52" t="s">
        <v>56</v>
      </c>
      <c r="C161" s="212">
        <v>8900</v>
      </c>
      <c r="D161" s="89">
        <v>0</v>
      </c>
      <c r="E161" s="89">
        <v>0</v>
      </c>
      <c r="F161" s="73">
        <v>0</v>
      </c>
      <c r="G161" s="73">
        <v>0</v>
      </c>
      <c r="H161" s="89">
        <v>0</v>
      </c>
      <c r="I161" s="89">
        <v>0</v>
      </c>
      <c r="J161" s="89">
        <v>0</v>
      </c>
      <c r="K161" s="89">
        <v>0</v>
      </c>
      <c r="L161" s="96">
        <v>15000</v>
      </c>
      <c r="M161" s="96">
        <f>M162+M164</f>
        <v>-6100</v>
      </c>
      <c r="N161" s="89">
        <v>0</v>
      </c>
      <c r="O161" s="89">
        <v>0</v>
      </c>
      <c r="P161" s="89">
        <v>0</v>
      </c>
      <c r="Q161" s="89">
        <v>0</v>
      </c>
      <c r="R161" s="89">
        <v>0</v>
      </c>
      <c r="S161" s="89">
        <v>0</v>
      </c>
      <c r="T161" s="89">
        <v>0</v>
      </c>
      <c r="U161" s="225">
        <v>0</v>
      </c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s="34" customFormat="1">
      <c r="A162" s="190">
        <v>42231</v>
      </c>
      <c r="B162" s="53" t="s">
        <v>147</v>
      </c>
      <c r="C162" s="210">
        <v>2500</v>
      </c>
      <c r="D162" s="93">
        <v>0</v>
      </c>
      <c r="E162" s="93">
        <v>0</v>
      </c>
      <c r="F162" s="76">
        <v>0</v>
      </c>
      <c r="G162" s="76">
        <v>0</v>
      </c>
      <c r="H162" s="93">
        <v>0</v>
      </c>
      <c r="I162" s="93">
        <v>0</v>
      </c>
      <c r="J162" s="93">
        <v>0</v>
      </c>
      <c r="K162" s="93">
        <v>0</v>
      </c>
      <c r="L162" s="98">
        <v>5000</v>
      </c>
      <c r="M162" s="97">
        <v>-2500</v>
      </c>
      <c r="N162" s="93">
        <v>0</v>
      </c>
      <c r="O162" s="93">
        <v>0</v>
      </c>
      <c r="P162" s="93">
        <v>0</v>
      </c>
      <c r="Q162" s="93">
        <v>0</v>
      </c>
      <c r="R162" s="93">
        <v>0</v>
      </c>
      <c r="S162" s="93">
        <v>0</v>
      </c>
      <c r="T162" s="93">
        <v>0</v>
      </c>
      <c r="U162" s="230">
        <v>0</v>
      </c>
    </row>
    <row r="163" spans="1:57" s="34" customFormat="1">
      <c r="A163" s="190">
        <v>42232</v>
      </c>
      <c r="B163" s="53" t="s">
        <v>155</v>
      </c>
      <c r="C163" s="210">
        <v>5000</v>
      </c>
      <c r="D163" s="93">
        <v>0</v>
      </c>
      <c r="E163" s="93">
        <v>0</v>
      </c>
      <c r="F163" s="76">
        <v>0</v>
      </c>
      <c r="G163" s="76">
        <v>0</v>
      </c>
      <c r="H163" s="93">
        <v>0</v>
      </c>
      <c r="I163" s="93">
        <v>0</v>
      </c>
      <c r="J163" s="93">
        <v>0</v>
      </c>
      <c r="K163" s="93">
        <v>0</v>
      </c>
      <c r="L163" s="98">
        <v>5000</v>
      </c>
      <c r="M163" s="97">
        <v>0</v>
      </c>
      <c r="N163" s="93">
        <v>0</v>
      </c>
      <c r="O163" s="93">
        <v>0</v>
      </c>
      <c r="P163" s="93">
        <v>0</v>
      </c>
      <c r="Q163" s="93">
        <v>0</v>
      </c>
      <c r="R163" s="93">
        <v>0</v>
      </c>
      <c r="S163" s="93">
        <v>0</v>
      </c>
      <c r="T163" s="93">
        <v>0</v>
      </c>
      <c r="U163" s="230">
        <v>0</v>
      </c>
    </row>
    <row r="164" spans="1:57">
      <c r="A164" s="191">
        <v>42239</v>
      </c>
      <c r="B164" s="187" t="s">
        <v>130</v>
      </c>
      <c r="C164" s="210">
        <v>1400</v>
      </c>
      <c r="D164" s="185">
        <v>0</v>
      </c>
      <c r="E164" s="185">
        <v>0</v>
      </c>
      <c r="F164" s="184">
        <v>0</v>
      </c>
      <c r="G164" s="184">
        <v>0</v>
      </c>
      <c r="H164" s="93">
        <v>0</v>
      </c>
      <c r="I164" s="93">
        <v>0</v>
      </c>
      <c r="J164" s="93">
        <v>0</v>
      </c>
      <c r="K164" s="93">
        <v>0</v>
      </c>
      <c r="L164" s="98">
        <v>5000</v>
      </c>
      <c r="M164" s="97">
        <v>-3600</v>
      </c>
      <c r="N164" s="93">
        <v>0</v>
      </c>
      <c r="O164" s="93">
        <v>0</v>
      </c>
      <c r="P164" s="185">
        <v>0</v>
      </c>
      <c r="Q164" s="93">
        <v>0</v>
      </c>
      <c r="R164" s="185">
        <v>0</v>
      </c>
      <c r="S164" s="93">
        <v>0</v>
      </c>
      <c r="T164" s="185">
        <v>0</v>
      </c>
      <c r="U164" s="230">
        <v>0</v>
      </c>
    </row>
    <row r="165" spans="1:57" s="41" customFormat="1">
      <c r="A165" s="189">
        <v>4226</v>
      </c>
      <c r="B165" s="52" t="s">
        <v>51</v>
      </c>
      <c r="C165" s="212">
        <v>65200</v>
      </c>
      <c r="D165" s="89">
        <v>0</v>
      </c>
      <c r="E165" s="89">
        <v>0</v>
      </c>
      <c r="F165" s="73">
        <v>0</v>
      </c>
      <c r="G165" s="73">
        <v>0</v>
      </c>
      <c r="H165" s="89">
        <v>0</v>
      </c>
      <c r="I165" s="89">
        <v>0</v>
      </c>
      <c r="J165" s="89">
        <v>0</v>
      </c>
      <c r="K165" s="89">
        <v>0</v>
      </c>
      <c r="L165" s="96">
        <v>30000</v>
      </c>
      <c r="M165" s="96">
        <f>M166</f>
        <v>19000</v>
      </c>
      <c r="N165" s="89">
        <v>0</v>
      </c>
      <c r="O165" s="89">
        <v>0</v>
      </c>
      <c r="P165" s="89">
        <v>0</v>
      </c>
      <c r="Q165" s="89">
        <v>0</v>
      </c>
      <c r="R165" s="89">
        <f>R166</f>
        <v>10000</v>
      </c>
      <c r="S165" s="89">
        <v>0</v>
      </c>
      <c r="T165" s="89">
        <f>T166</f>
        <v>6200</v>
      </c>
      <c r="U165" s="225">
        <v>0</v>
      </c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>
      <c r="A166" s="191">
        <v>42262</v>
      </c>
      <c r="B166" s="187" t="s">
        <v>131</v>
      </c>
      <c r="C166" s="210">
        <v>65200</v>
      </c>
      <c r="D166" s="185">
        <v>0</v>
      </c>
      <c r="E166" s="185">
        <v>0</v>
      </c>
      <c r="F166" s="184">
        <v>0</v>
      </c>
      <c r="G166" s="184">
        <v>0</v>
      </c>
      <c r="H166" s="93">
        <v>0</v>
      </c>
      <c r="I166" s="93">
        <v>0</v>
      </c>
      <c r="J166" s="93">
        <v>0</v>
      </c>
      <c r="K166" s="93">
        <v>0</v>
      </c>
      <c r="L166" s="98">
        <v>30000</v>
      </c>
      <c r="M166" s="97">
        <v>19000</v>
      </c>
      <c r="N166" s="93">
        <v>0</v>
      </c>
      <c r="O166" s="93">
        <v>0</v>
      </c>
      <c r="P166" s="185">
        <v>0</v>
      </c>
      <c r="Q166" s="93">
        <v>0</v>
      </c>
      <c r="R166" s="185">
        <v>10000</v>
      </c>
      <c r="S166" s="93">
        <v>0</v>
      </c>
      <c r="T166" s="185">
        <v>6200</v>
      </c>
      <c r="U166" s="230">
        <v>0</v>
      </c>
    </row>
    <row r="167" spans="1:57" s="41" customFormat="1">
      <c r="A167" s="189">
        <v>4227</v>
      </c>
      <c r="B167" s="52" t="s">
        <v>196</v>
      </c>
      <c r="C167" s="212">
        <v>10000</v>
      </c>
      <c r="D167" s="89">
        <v>0</v>
      </c>
      <c r="E167" s="89">
        <v>0</v>
      </c>
      <c r="F167" s="73">
        <v>0</v>
      </c>
      <c r="G167" s="73">
        <v>0</v>
      </c>
      <c r="H167" s="91">
        <v>0</v>
      </c>
      <c r="I167" s="91">
        <v>0</v>
      </c>
      <c r="J167" s="91">
        <v>0</v>
      </c>
      <c r="K167" s="91">
        <v>0</v>
      </c>
      <c r="L167" s="96">
        <v>0</v>
      </c>
      <c r="M167" s="96">
        <f>M168+M169</f>
        <v>10000</v>
      </c>
      <c r="N167" s="91">
        <v>0</v>
      </c>
      <c r="O167" s="91">
        <v>0</v>
      </c>
      <c r="P167" s="89">
        <v>0</v>
      </c>
      <c r="Q167" s="91">
        <v>0</v>
      </c>
      <c r="R167" s="89">
        <v>0</v>
      </c>
      <c r="S167" s="91">
        <v>0</v>
      </c>
      <c r="T167" s="89">
        <v>0</v>
      </c>
      <c r="U167" s="232">
        <v>0</v>
      </c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s="34" customFormat="1">
      <c r="A168" s="190">
        <v>42272</v>
      </c>
      <c r="B168" s="53" t="s">
        <v>195</v>
      </c>
      <c r="C168" s="210">
        <v>2000</v>
      </c>
      <c r="D168" s="93">
        <v>0</v>
      </c>
      <c r="E168" s="93">
        <v>0</v>
      </c>
      <c r="F168" s="76">
        <v>0</v>
      </c>
      <c r="G168" s="76">
        <v>0</v>
      </c>
      <c r="H168" s="92">
        <v>0</v>
      </c>
      <c r="I168" s="92">
        <v>0</v>
      </c>
      <c r="J168" s="92">
        <v>0</v>
      </c>
      <c r="K168" s="92">
        <v>0</v>
      </c>
      <c r="L168" s="98">
        <v>0</v>
      </c>
      <c r="M168" s="98">
        <v>2000</v>
      </c>
      <c r="N168" s="92">
        <v>0</v>
      </c>
      <c r="O168" s="92">
        <v>0</v>
      </c>
      <c r="P168" s="93">
        <v>0</v>
      </c>
      <c r="Q168" s="92">
        <v>0</v>
      </c>
      <c r="R168" s="93">
        <v>0</v>
      </c>
      <c r="S168" s="92">
        <v>0</v>
      </c>
      <c r="T168" s="93">
        <v>0</v>
      </c>
      <c r="U168" s="233">
        <v>0</v>
      </c>
    </row>
    <row r="169" spans="1:57" s="34" customFormat="1" ht="19.5" thickBot="1">
      <c r="A169" s="205">
        <v>42273</v>
      </c>
      <c r="B169" s="289" t="s">
        <v>197</v>
      </c>
      <c r="C169" s="209">
        <v>8000</v>
      </c>
      <c r="D169" s="90">
        <v>0</v>
      </c>
      <c r="E169" s="90">
        <v>0</v>
      </c>
      <c r="F169" s="78">
        <v>0</v>
      </c>
      <c r="G169" s="78">
        <v>0</v>
      </c>
      <c r="H169" s="241">
        <v>0</v>
      </c>
      <c r="I169" s="241">
        <v>0</v>
      </c>
      <c r="J169" s="241">
        <v>0</v>
      </c>
      <c r="K169" s="241">
        <v>0</v>
      </c>
      <c r="L169" s="242">
        <v>0</v>
      </c>
      <c r="M169" s="242">
        <v>8000</v>
      </c>
      <c r="N169" s="241">
        <v>0</v>
      </c>
      <c r="O169" s="241">
        <v>0</v>
      </c>
      <c r="P169" s="90">
        <v>0</v>
      </c>
      <c r="Q169" s="241">
        <v>0</v>
      </c>
      <c r="R169" s="90">
        <v>0</v>
      </c>
      <c r="S169" s="241">
        <v>0</v>
      </c>
      <c r="T169" s="90">
        <v>0</v>
      </c>
      <c r="U169" s="252">
        <v>0</v>
      </c>
    </row>
    <row r="170" spans="1:57" s="35" customFormat="1" ht="19.5" thickBot="1">
      <c r="A170" s="143">
        <v>424</v>
      </c>
      <c r="B170" s="288" t="s">
        <v>22</v>
      </c>
      <c r="C170" s="145">
        <v>18271.739999999998</v>
      </c>
      <c r="D170" s="146">
        <v>0</v>
      </c>
      <c r="E170" s="146">
        <v>0</v>
      </c>
      <c r="F170" s="198">
        <v>0</v>
      </c>
      <c r="G170" s="198">
        <v>0</v>
      </c>
      <c r="H170" s="146">
        <v>0</v>
      </c>
      <c r="I170" s="146">
        <v>0</v>
      </c>
      <c r="J170" s="146">
        <v>0</v>
      </c>
      <c r="K170" s="146">
        <v>0</v>
      </c>
      <c r="L170" s="245">
        <v>0</v>
      </c>
      <c r="M170" s="204">
        <f>M171+M173</f>
        <v>16671.739999999998</v>
      </c>
      <c r="N170" s="146">
        <v>0</v>
      </c>
      <c r="O170" s="146">
        <v>0</v>
      </c>
      <c r="P170" s="146">
        <f>P172</f>
        <v>1600</v>
      </c>
      <c r="Q170" s="146">
        <v>0</v>
      </c>
      <c r="R170" s="146">
        <v>0</v>
      </c>
      <c r="S170" s="146">
        <v>0</v>
      </c>
      <c r="T170" s="146">
        <v>0</v>
      </c>
      <c r="U170" s="228">
        <v>0</v>
      </c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s="49" customFormat="1">
      <c r="A171" s="200">
        <v>4241</v>
      </c>
      <c r="B171" s="287" t="s">
        <v>52</v>
      </c>
      <c r="C171" s="211">
        <v>11971.74</v>
      </c>
      <c r="D171" s="238">
        <v>0</v>
      </c>
      <c r="E171" s="238">
        <v>0</v>
      </c>
      <c r="F171" s="240">
        <v>0</v>
      </c>
      <c r="G171" s="240">
        <v>0</v>
      </c>
      <c r="H171" s="88">
        <v>0</v>
      </c>
      <c r="I171" s="88">
        <v>0</v>
      </c>
      <c r="J171" s="88">
        <v>0</v>
      </c>
      <c r="K171" s="88">
        <v>0</v>
      </c>
      <c r="L171" s="159">
        <v>0</v>
      </c>
      <c r="M171" s="159">
        <f>M172</f>
        <v>11971.74</v>
      </c>
      <c r="N171" s="88">
        <v>0</v>
      </c>
      <c r="O171" s="88">
        <v>0</v>
      </c>
      <c r="P171" s="238">
        <v>0</v>
      </c>
      <c r="Q171" s="88">
        <v>0</v>
      </c>
      <c r="R171" s="238">
        <v>0</v>
      </c>
      <c r="S171" s="88">
        <v>0</v>
      </c>
      <c r="T171" s="238">
        <v>0</v>
      </c>
      <c r="U171" s="229">
        <v>0</v>
      </c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s="36" customFormat="1">
      <c r="A172" s="190">
        <v>42411</v>
      </c>
      <c r="B172" s="53" t="s">
        <v>52</v>
      </c>
      <c r="C172" s="210">
        <v>13571.74</v>
      </c>
      <c r="D172" s="92">
        <v>0</v>
      </c>
      <c r="E172" s="92">
        <v>0</v>
      </c>
      <c r="F172" s="80">
        <v>0</v>
      </c>
      <c r="G172" s="80">
        <v>0</v>
      </c>
      <c r="H172" s="93">
        <v>0</v>
      </c>
      <c r="I172" s="93">
        <v>0</v>
      </c>
      <c r="J172" s="93">
        <v>0</v>
      </c>
      <c r="K172" s="93">
        <v>0</v>
      </c>
      <c r="L172" s="98">
        <v>0</v>
      </c>
      <c r="M172" s="97">
        <v>11971.74</v>
      </c>
      <c r="N172" s="93">
        <v>0</v>
      </c>
      <c r="O172" s="93">
        <v>0</v>
      </c>
      <c r="P172" s="92">
        <v>1600</v>
      </c>
      <c r="Q172" s="93">
        <v>0</v>
      </c>
      <c r="R172" s="92">
        <v>0</v>
      </c>
      <c r="S172" s="93">
        <v>0</v>
      </c>
      <c r="T172" s="92">
        <v>0</v>
      </c>
      <c r="U172" s="230">
        <v>0</v>
      </c>
    </row>
    <row r="173" spans="1:57" s="41" customFormat="1">
      <c r="A173" s="189">
        <v>4242</v>
      </c>
      <c r="B173" s="52" t="s">
        <v>73</v>
      </c>
      <c r="C173" s="212">
        <v>4700</v>
      </c>
      <c r="D173" s="89">
        <v>0</v>
      </c>
      <c r="E173" s="89">
        <v>0</v>
      </c>
      <c r="F173" s="73">
        <v>0</v>
      </c>
      <c r="G173" s="73">
        <v>0</v>
      </c>
      <c r="H173" s="89">
        <v>0</v>
      </c>
      <c r="I173" s="89">
        <v>0</v>
      </c>
      <c r="J173" s="89">
        <v>0</v>
      </c>
      <c r="K173" s="89">
        <v>0</v>
      </c>
      <c r="L173" s="96">
        <v>0</v>
      </c>
      <c r="M173" s="96">
        <f>M175</f>
        <v>4700</v>
      </c>
      <c r="N173" s="89">
        <v>0</v>
      </c>
      <c r="O173" s="89">
        <v>0</v>
      </c>
      <c r="P173" s="89">
        <v>0</v>
      </c>
      <c r="Q173" s="89">
        <v>0</v>
      </c>
      <c r="R173" s="89">
        <v>0</v>
      </c>
      <c r="S173" s="89">
        <v>0</v>
      </c>
      <c r="T173" s="89">
        <v>0</v>
      </c>
      <c r="U173" s="225">
        <v>0</v>
      </c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>
      <c r="A174" s="188">
        <v>42421</v>
      </c>
      <c r="B174" s="54" t="s">
        <v>132</v>
      </c>
      <c r="C174" s="210">
        <v>0</v>
      </c>
      <c r="D174" s="94">
        <v>0</v>
      </c>
      <c r="E174" s="94">
        <v>0</v>
      </c>
      <c r="F174" s="75">
        <v>0</v>
      </c>
      <c r="G174" s="75">
        <v>0</v>
      </c>
      <c r="H174" s="93">
        <v>0</v>
      </c>
      <c r="I174" s="93">
        <v>0</v>
      </c>
      <c r="J174" s="93">
        <v>0</v>
      </c>
      <c r="K174" s="93">
        <v>0</v>
      </c>
      <c r="L174" s="98">
        <v>0</v>
      </c>
      <c r="M174" s="97">
        <v>0</v>
      </c>
      <c r="N174" s="93">
        <v>0</v>
      </c>
      <c r="O174" s="93">
        <v>0</v>
      </c>
      <c r="P174" s="94">
        <v>0</v>
      </c>
      <c r="Q174" s="93">
        <v>0</v>
      </c>
      <c r="R174" s="94">
        <v>0</v>
      </c>
      <c r="S174" s="93">
        <v>0</v>
      </c>
      <c r="T174" s="94">
        <v>0</v>
      </c>
      <c r="U174" s="230">
        <v>0</v>
      </c>
    </row>
    <row r="175" spans="1:57" ht="19.5" thickBot="1">
      <c r="A175" s="197">
        <v>42429</v>
      </c>
      <c r="B175" s="213" t="s">
        <v>198</v>
      </c>
      <c r="C175" s="209">
        <v>4700</v>
      </c>
      <c r="D175" s="95">
        <v>0</v>
      </c>
      <c r="E175" s="95">
        <v>0</v>
      </c>
      <c r="F175" s="70">
        <v>0</v>
      </c>
      <c r="G175" s="70">
        <v>0</v>
      </c>
      <c r="H175" s="90">
        <v>0</v>
      </c>
      <c r="I175" s="90">
        <v>0</v>
      </c>
      <c r="J175" s="90">
        <v>0</v>
      </c>
      <c r="K175" s="90">
        <v>0</v>
      </c>
      <c r="L175" s="242">
        <v>0</v>
      </c>
      <c r="M175" s="160">
        <v>4700</v>
      </c>
      <c r="N175" s="90">
        <v>0</v>
      </c>
      <c r="O175" s="90">
        <v>0</v>
      </c>
      <c r="P175" s="95">
        <v>0</v>
      </c>
      <c r="Q175" s="90">
        <v>0</v>
      </c>
      <c r="R175" s="95">
        <v>0</v>
      </c>
      <c r="S175" s="90">
        <v>0</v>
      </c>
      <c r="T175" s="95">
        <v>0</v>
      </c>
      <c r="U175" s="231">
        <v>0</v>
      </c>
    </row>
    <row r="176" spans="1:57" s="35" customFormat="1" ht="19.5" thickBot="1">
      <c r="A176" s="143">
        <v>426</v>
      </c>
      <c r="B176" s="288" t="s">
        <v>27</v>
      </c>
      <c r="C176" s="145">
        <v>0</v>
      </c>
      <c r="D176" s="146">
        <v>0</v>
      </c>
      <c r="E176" s="146">
        <v>0</v>
      </c>
      <c r="F176" s="198">
        <v>0</v>
      </c>
      <c r="G176" s="198">
        <v>0</v>
      </c>
      <c r="H176" s="146">
        <v>0</v>
      </c>
      <c r="I176" s="146">
        <v>0</v>
      </c>
      <c r="J176" s="146">
        <v>0</v>
      </c>
      <c r="K176" s="146">
        <v>0</v>
      </c>
      <c r="L176" s="245">
        <v>19000</v>
      </c>
      <c r="M176" s="204">
        <f>M179</f>
        <v>-19000</v>
      </c>
      <c r="N176" s="146">
        <v>0</v>
      </c>
      <c r="O176" s="146">
        <v>0</v>
      </c>
      <c r="P176" s="146">
        <v>0</v>
      </c>
      <c r="Q176" s="146">
        <v>0</v>
      </c>
      <c r="R176" s="146">
        <v>0</v>
      </c>
      <c r="S176" s="146">
        <v>0</v>
      </c>
      <c r="T176" s="146">
        <v>0</v>
      </c>
      <c r="U176" s="228">
        <v>0</v>
      </c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:57" s="41" customFormat="1">
      <c r="A177" s="200">
        <v>4262</v>
      </c>
      <c r="B177" s="287" t="s">
        <v>27</v>
      </c>
      <c r="C177" s="211">
        <v>0</v>
      </c>
      <c r="D177" s="88">
        <v>0</v>
      </c>
      <c r="E177" s="88">
        <v>0</v>
      </c>
      <c r="F177" s="71">
        <v>0</v>
      </c>
      <c r="G177" s="71">
        <v>0</v>
      </c>
      <c r="H177" s="88">
        <v>0</v>
      </c>
      <c r="I177" s="88">
        <v>0</v>
      </c>
      <c r="J177" s="88">
        <v>0</v>
      </c>
      <c r="K177" s="88">
        <v>0</v>
      </c>
      <c r="L177" s="159">
        <v>0</v>
      </c>
      <c r="M177" s="159">
        <v>0</v>
      </c>
      <c r="N177" s="88">
        <v>0</v>
      </c>
      <c r="O177" s="88">
        <v>0</v>
      </c>
      <c r="P177" s="88">
        <v>0</v>
      </c>
      <c r="Q177" s="88">
        <v>0</v>
      </c>
      <c r="R177" s="88">
        <v>0</v>
      </c>
      <c r="S177" s="88">
        <v>0</v>
      </c>
      <c r="T177" s="88">
        <v>0</v>
      </c>
      <c r="U177" s="229">
        <v>0</v>
      </c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</row>
    <row r="178" spans="1:57">
      <c r="A178" s="188">
        <v>42621</v>
      </c>
      <c r="B178" s="54" t="s">
        <v>27</v>
      </c>
      <c r="C178" s="210">
        <v>0</v>
      </c>
      <c r="D178" s="94">
        <v>0</v>
      </c>
      <c r="E178" s="94">
        <v>0</v>
      </c>
      <c r="F178" s="75">
        <v>0</v>
      </c>
      <c r="G178" s="75">
        <v>0</v>
      </c>
      <c r="H178" s="92">
        <v>0</v>
      </c>
      <c r="I178" s="92">
        <v>0</v>
      </c>
      <c r="J178" s="92">
        <v>0</v>
      </c>
      <c r="K178" s="92">
        <v>0</v>
      </c>
      <c r="L178" s="253">
        <v>0</v>
      </c>
      <c r="M178" s="97">
        <v>0</v>
      </c>
      <c r="N178" s="92">
        <v>0</v>
      </c>
      <c r="O178" s="92">
        <v>0</v>
      </c>
      <c r="P178" s="94">
        <v>0</v>
      </c>
      <c r="Q178" s="92">
        <v>0</v>
      </c>
      <c r="R178" s="94">
        <v>0</v>
      </c>
      <c r="S178" s="92">
        <v>0</v>
      </c>
      <c r="T178" s="94">
        <v>0</v>
      </c>
      <c r="U178" s="233">
        <v>0</v>
      </c>
    </row>
    <row r="179" spans="1:57">
      <c r="A179" s="189">
        <v>4264</v>
      </c>
      <c r="B179" s="52" t="s">
        <v>190</v>
      </c>
      <c r="C179" s="212">
        <v>0</v>
      </c>
      <c r="D179" s="89">
        <v>0</v>
      </c>
      <c r="E179" s="89">
        <v>0</v>
      </c>
      <c r="F179" s="73">
        <v>0</v>
      </c>
      <c r="G179" s="73">
        <v>0</v>
      </c>
      <c r="H179" s="91">
        <v>0</v>
      </c>
      <c r="I179" s="91">
        <v>0</v>
      </c>
      <c r="J179" s="91">
        <v>0</v>
      </c>
      <c r="K179" s="91">
        <v>0</v>
      </c>
      <c r="L179" s="247">
        <v>19000</v>
      </c>
      <c r="M179" s="96">
        <f>M180</f>
        <v>-19000</v>
      </c>
      <c r="N179" s="91">
        <v>0</v>
      </c>
      <c r="O179" s="91">
        <v>0</v>
      </c>
      <c r="P179" s="89">
        <v>0</v>
      </c>
      <c r="Q179" s="91">
        <v>0</v>
      </c>
      <c r="R179" s="89">
        <v>0</v>
      </c>
      <c r="S179" s="91">
        <v>0</v>
      </c>
      <c r="T179" s="89">
        <v>0</v>
      </c>
      <c r="U179" s="232">
        <v>0</v>
      </c>
    </row>
    <row r="180" spans="1:57">
      <c r="A180" s="188">
        <v>42641</v>
      </c>
      <c r="B180" s="54" t="s">
        <v>191</v>
      </c>
      <c r="C180" s="210">
        <v>0</v>
      </c>
      <c r="D180" s="94">
        <v>0</v>
      </c>
      <c r="E180" s="94">
        <v>0</v>
      </c>
      <c r="F180" s="75">
        <v>0</v>
      </c>
      <c r="G180" s="75">
        <v>0</v>
      </c>
      <c r="H180" s="92">
        <v>0</v>
      </c>
      <c r="I180" s="92">
        <v>0</v>
      </c>
      <c r="J180" s="92">
        <v>0</v>
      </c>
      <c r="K180" s="92">
        <v>0</v>
      </c>
      <c r="L180" s="253">
        <v>19000</v>
      </c>
      <c r="M180" s="97">
        <v>-19000</v>
      </c>
      <c r="N180" s="92">
        <v>0</v>
      </c>
      <c r="O180" s="92">
        <v>0</v>
      </c>
      <c r="P180" s="94">
        <v>0</v>
      </c>
      <c r="Q180" s="92">
        <v>0</v>
      </c>
      <c r="R180" s="94">
        <v>0</v>
      </c>
      <c r="S180" s="92">
        <v>0</v>
      </c>
      <c r="T180" s="94">
        <v>0</v>
      </c>
      <c r="U180" s="233">
        <v>0</v>
      </c>
    </row>
    <row r="181" spans="1:57" ht="19.5" thickBot="1">
      <c r="A181" s="254"/>
      <c r="B181" s="255" t="s">
        <v>24</v>
      </c>
      <c r="C181" s="256">
        <v>7860729.3799999999</v>
      </c>
      <c r="D181" s="257">
        <v>5871000</v>
      </c>
      <c r="E181" s="257">
        <f>E20</f>
        <v>-5871000</v>
      </c>
      <c r="F181" s="258">
        <v>695000</v>
      </c>
      <c r="G181" s="258">
        <f>G20+G146</f>
        <v>1.1084466677857563E-11</v>
      </c>
      <c r="H181" s="257">
        <v>221100</v>
      </c>
      <c r="I181" s="257">
        <f>I20</f>
        <v>-66202.100000000006</v>
      </c>
      <c r="J181" s="257">
        <v>12000</v>
      </c>
      <c r="K181" s="257">
        <f>K20</f>
        <v>43606.879999999997</v>
      </c>
      <c r="L181" s="259">
        <v>444300</v>
      </c>
      <c r="M181" s="259">
        <f>M146+M20</f>
        <v>53240.58</v>
      </c>
      <c r="N181" s="257">
        <v>0</v>
      </c>
      <c r="O181" s="257">
        <v>72400</v>
      </c>
      <c r="P181" s="257">
        <f>P20+P146</f>
        <v>6365084.0199999996</v>
      </c>
      <c r="Q181" s="257">
        <v>4000</v>
      </c>
      <c r="R181" s="257">
        <f>R146</f>
        <v>10000</v>
      </c>
      <c r="S181" s="257">
        <v>0</v>
      </c>
      <c r="T181" s="257">
        <f>T146</f>
        <v>6200</v>
      </c>
      <c r="U181" s="260">
        <v>0</v>
      </c>
    </row>
    <row r="182" spans="1:57" s="34" customFormat="1" ht="14.25" customHeight="1" thickBot="1">
      <c r="A182" s="55"/>
      <c r="B182" s="56"/>
      <c r="C182" s="26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</row>
    <row r="183" spans="1:57" s="34" customFormat="1" ht="14.25" customHeight="1">
      <c r="A183" s="312" t="s">
        <v>171</v>
      </c>
      <c r="B183" s="313"/>
      <c r="C183" s="313"/>
      <c r="D183" s="313"/>
      <c r="E183" s="313"/>
      <c r="F183" s="313"/>
      <c r="G183" s="313"/>
      <c r="H183" s="313"/>
      <c r="I183" s="313"/>
      <c r="J183" s="313"/>
      <c r="K183" s="314"/>
      <c r="L183" s="326">
        <v>110000</v>
      </c>
      <c r="M183" s="321">
        <v>0</v>
      </c>
      <c r="N183" s="57"/>
      <c r="O183" s="57"/>
      <c r="P183" s="57"/>
      <c r="Q183" s="57"/>
      <c r="R183" s="57"/>
      <c r="S183" s="57"/>
      <c r="T183" s="57"/>
      <c r="U183" s="57"/>
    </row>
    <row r="184" spans="1:57" s="34" customFormat="1" ht="14.25" customHeight="1">
      <c r="A184" s="315"/>
      <c r="B184" s="316"/>
      <c r="C184" s="316"/>
      <c r="D184" s="316"/>
      <c r="E184" s="316"/>
      <c r="F184" s="316"/>
      <c r="G184" s="316"/>
      <c r="H184" s="316"/>
      <c r="I184" s="316"/>
      <c r="J184" s="316"/>
      <c r="K184" s="317"/>
      <c r="L184" s="327"/>
      <c r="M184" s="322"/>
      <c r="N184" s="57"/>
      <c r="O184" s="57"/>
      <c r="P184" s="57"/>
      <c r="Q184" s="57"/>
      <c r="R184" s="57"/>
      <c r="S184" s="57"/>
      <c r="T184" s="57"/>
      <c r="U184" s="57"/>
    </row>
    <row r="185" spans="1:57" s="34" customFormat="1" ht="14.25" customHeight="1" thickBot="1">
      <c r="A185" s="318"/>
      <c r="B185" s="319"/>
      <c r="C185" s="319"/>
      <c r="D185" s="319"/>
      <c r="E185" s="319"/>
      <c r="F185" s="319"/>
      <c r="G185" s="319"/>
      <c r="H185" s="319"/>
      <c r="I185" s="319"/>
      <c r="J185" s="319"/>
      <c r="K185" s="320"/>
      <c r="L185" s="328"/>
      <c r="M185" s="323"/>
      <c r="N185" s="57"/>
      <c r="O185" s="57"/>
      <c r="P185" s="57"/>
      <c r="Q185" s="57"/>
      <c r="R185" s="57"/>
      <c r="S185" s="57"/>
      <c r="T185" s="57"/>
      <c r="U185" s="57"/>
    </row>
    <row r="186" spans="1:57" s="34" customFormat="1" ht="14.25" customHeight="1">
      <c r="A186" s="338"/>
      <c r="B186" s="339"/>
      <c r="C186" s="340"/>
      <c r="D186" s="341"/>
      <c r="E186" s="341"/>
      <c r="F186" s="341"/>
      <c r="G186" s="341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</row>
    <row r="187" spans="1:57" s="34" customFormat="1" ht="14.25" customHeight="1">
      <c r="A187" s="338"/>
      <c r="B187" s="348"/>
      <c r="C187" s="349"/>
      <c r="D187" s="350"/>
      <c r="E187" s="350"/>
      <c r="F187" s="350"/>
      <c r="G187" s="350"/>
      <c r="H187" s="350"/>
      <c r="I187" s="350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</row>
    <row r="188" spans="1:57" ht="26.25">
      <c r="A188" s="342"/>
      <c r="B188" s="351" t="s">
        <v>186</v>
      </c>
      <c r="C188" s="353"/>
      <c r="D188" s="354"/>
      <c r="E188" s="354"/>
      <c r="F188" s="355"/>
      <c r="G188" s="355"/>
      <c r="H188" s="365"/>
      <c r="I188" s="365"/>
      <c r="J188" s="58"/>
      <c r="K188" s="58"/>
      <c r="L188" s="58"/>
      <c r="M188" s="58"/>
      <c r="N188" s="7"/>
      <c r="O188" s="33"/>
      <c r="P188" s="33"/>
      <c r="Q188" s="33"/>
      <c r="R188" s="33"/>
      <c r="S188" s="33"/>
      <c r="T188" s="33"/>
    </row>
    <row r="189" spans="1:57" ht="26.25">
      <c r="A189" s="342"/>
      <c r="B189" s="351"/>
      <c r="C189" s="353"/>
      <c r="D189" s="354"/>
      <c r="E189" s="353"/>
      <c r="F189" s="354"/>
      <c r="G189" s="354"/>
      <c r="H189" s="356" t="s">
        <v>10</v>
      </c>
      <c r="I189" s="365"/>
      <c r="J189" s="31"/>
      <c r="K189" s="31"/>
      <c r="L189" s="7"/>
      <c r="M189" s="7"/>
      <c r="N189" s="7"/>
      <c r="O189" s="33"/>
      <c r="P189" s="33"/>
      <c r="Q189" s="33"/>
      <c r="R189" s="33"/>
      <c r="S189" s="33"/>
      <c r="T189" s="33"/>
      <c r="U189" s="59"/>
    </row>
    <row r="190" spans="1:57" ht="26.25">
      <c r="A190" s="342"/>
      <c r="B190" s="351"/>
      <c r="C190" s="353"/>
      <c r="D190" s="354"/>
      <c r="E190" s="353"/>
      <c r="F190" s="354"/>
      <c r="G190" s="354"/>
      <c r="H190" s="355"/>
      <c r="I190" s="365"/>
      <c r="J190" s="7"/>
      <c r="K190" s="7"/>
      <c r="L190" s="7"/>
      <c r="M190" s="7"/>
      <c r="N190" s="7"/>
      <c r="O190" s="33"/>
      <c r="P190" s="33"/>
      <c r="Q190" s="33"/>
      <c r="R190" s="33"/>
      <c r="S190" s="33"/>
      <c r="T190" s="33"/>
      <c r="U190" s="59"/>
    </row>
    <row r="191" spans="1:57" ht="26.25">
      <c r="A191" s="366"/>
      <c r="B191" s="357"/>
      <c r="C191" s="358"/>
      <c r="D191" s="359"/>
      <c r="E191" s="358" t="s">
        <v>207</v>
      </c>
      <c r="F191" s="359"/>
      <c r="G191" s="359"/>
      <c r="H191" s="355"/>
      <c r="I191" s="365"/>
      <c r="J191" s="329"/>
      <c r="K191" s="329"/>
      <c r="L191" s="329"/>
      <c r="M191" s="153"/>
      <c r="N191" s="7"/>
      <c r="O191" s="10"/>
      <c r="P191" s="10"/>
      <c r="Q191" s="10"/>
      <c r="R191" s="10"/>
      <c r="S191" s="10"/>
      <c r="T191" s="10"/>
    </row>
    <row r="192" spans="1:57" ht="27.75">
      <c r="A192" s="360"/>
      <c r="B192" s="367" t="s">
        <v>192</v>
      </c>
      <c r="C192" s="362"/>
      <c r="D192" s="361"/>
      <c r="E192" s="361"/>
      <c r="F192" s="355"/>
      <c r="G192" s="355"/>
      <c r="H192" s="365"/>
      <c r="I192" s="365"/>
      <c r="J192" s="7"/>
      <c r="K192" s="7"/>
      <c r="L192" s="7"/>
      <c r="M192" s="7"/>
      <c r="N192" s="7"/>
      <c r="O192" s="10"/>
      <c r="P192" s="10"/>
      <c r="Q192" s="10"/>
      <c r="R192" s="10"/>
      <c r="S192" s="10"/>
      <c r="T192" s="10"/>
    </row>
    <row r="193" spans="1:20" ht="26.25">
      <c r="A193" s="342"/>
      <c r="B193" s="352"/>
      <c r="C193" s="363"/>
      <c r="D193" s="354"/>
      <c r="E193" s="354"/>
      <c r="F193" s="364"/>
      <c r="G193" s="364"/>
      <c r="H193" s="364"/>
      <c r="I193" s="364"/>
      <c r="J193" s="60"/>
      <c r="K193" s="60"/>
      <c r="L193" s="60"/>
      <c r="M193" s="60"/>
      <c r="N193" s="60"/>
      <c r="O193" s="7"/>
      <c r="P193" s="7"/>
      <c r="Q193" s="7"/>
      <c r="R193" s="7"/>
      <c r="S193" s="7"/>
      <c r="T193" s="7"/>
    </row>
    <row r="194" spans="1:20" ht="20.25">
      <c r="A194" s="346"/>
      <c r="B194" s="347"/>
      <c r="C194" s="345"/>
      <c r="D194" s="343"/>
      <c r="E194" s="343"/>
      <c r="F194" s="344"/>
      <c r="G194" s="344"/>
      <c r="H194" s="31"/>
      <c r="I194" s="31"/>
      <c r="J194" s="31"/>
      <c r="K194" s="31"/>
      <c r="L194" s="31"/>
      <c r="M194" s="31"/>
      <c r="N194" s="31"/>
    </row>
    <row r="195" spans="1:20" ht="20.25">
      <c r="A195" s="346"/>
      <c r="B195" s="347"/>
      <c r="C195" s="345"/>
      <c r="D195" s="343"/>
      <c r="E195" s="343"/>
      <c r="F195" s="344"/>
      <c r="G195" s="344"/>
      <c r="H195" s="31"/>
      <c r="I195" s="31"/>
      <c r="J195" s="31"/>
      <c r="K195" s="31"/>
      <c r="L195" s="31"/>
      <c r="M195" s="31"/>
      <c r="N195" s="31"/>
    </row>
    <row r="196" spans="1:20" ht="20.25">
      <c r="A196" s="346"/>
      <c r="B196" s="347"/>
      <c r="C196" s="345"/>
      <c r="D196" s="343"/>
      <c r="E196" s="343"/>
      <c r="F196" s="344"/>
      <c r="G196" s="344"/>
    </row>
  </sheetData>
  <mergeCells count="17">
    <mergeCell ref="A183:K185"/>
    <mergeCell ref="M183:M185"/>
    <mergeCell ref="A2:U2"/>
    <mergeCell ref="L183:L185"/>
    <mergeCell ref="J191:L191"/>
    <mergeCell ref="F12:O12"/>
    <mergeCell ref="S12:U12"/>
    <mergeCell ref="A1:D1"/>
    <mergeCell ref="S7:U7"/>
    <mergeCell ref="S8:U8"/>
    <mergeCell ref="S11:U11"/>
    <mergeCell ref="B3:L3"/>
    <mergeCell ref="F9:O9"/>
    <mergeCell ref="S9:U9"/>
    <mergeCell ref="F7:O7"/>
    <mergeCell ref="F8:O8"/>
    <mergeCell ref="F11:O11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4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H33"/>
  <sheetViews>
    <sheetView topLeftCell="A10" zoomScale="75" zoomScaleNormal="75" workbookViewId="0">
      <selection activeCell="D40" sqref="D38:D40"/>
    </sheetView>
  </sheetViews>
  <sheetFormatPr defaultRowHeight="12.75"/>
  <cols>
    <col min="1" max="1" width="78.5703125" customWidth="1"/>
    <col min="2" max="2" width="25.28515625" customWidth="1"/>
    <col min="3" max="3" width="27.85546875" customWidth="1"/>
    <col min="4" max="4" width="29.28515625" customWidth="1"/>
    <col min="5" max="5" width="11" bestFit="1" customWidth="1"/>
    <col min="8" max="8" width="28.140625" customWidth="1"/>
  </cols>
  <sheetData>
    <row r="2" spans="1:8" ht="21">
      <c r="A2" s="334" t="s">
        <v>205</v>
      </c>
      <c r="B2" s="334"/>
      <c r="C2" s="334"/>
      <c r="D2" s="334"/>
    </row>
    <row r="3" spans="1:8" ht="21">
      <c r="A3" s="334" t="s">
        <v>180</v>
      </c>
      <c r="B3" s="334"/>
      <c r="C3" s="334"/>
      <c r="D3" s="334"/>
    </row>
    <row r="4" spans="1:8" ht="20.25">
      <c r="A4" s="335"/>
      <c r="B4" s="335"/>
      <c r="C4" s="335"/>
      <c r="D4" s="335"/>
      <c r="E4" s="99"/>
    </row>
    <row r="5" spans="1:8" ht="20.25">
      <c r="A5" s="335" t="s">
        <v>168</v>
      </c>
      <c r="B5" s="335"/>
      <c r="C5" s="335"/>
      <c r="D5" s="335"/>
    </row>
    <row r="6" spans="1:8" ht="21" thickBot="1">
      <c r="A6" s="100"/>
      <c r="B6" s="100"/>
      <c r="C6" s="100"/>
      <c r="D6" s="100"/>
    </row>
    <row r="7" spans="1:8" ht="41.25" thickBot="1">
      <c r="A7" s="214"/>
      <c r="B7" s="215" t="s">
        <v>181</v>
      </c>
      <c r="C7" s="215" t="s">
        <v>170</v>
      </c>
      <c r="D7" s="216" t="s">
        <v>182</v>
      </c>
    </row>
    <row r="8" spans="1:8" ht="21" thickTop="1">
      <c r="A8" s="103" t="s">
        <v>156</v>
      </c>
      <c r="B8" s="105">
        <f>B9+B10</f>
        <v>7970729.3799999999</v>
      </c>
      <c r="C8" s="104">
        <f>C9</f>
        <v>7960765</v>
      </c>
      <c r="D8" s="106">
        <f>D9</f>
        <v>7960765</v>
      </c>
    </row>
    <row r="9" spans="1:8" ht="20.25">
      <c r="A9" s="107" t="s">
        <v>157</v>
      </c>
      <c r="B9" s="108">
        <f>7970729.38-B10</f>
        <v>7964529.3799999999</v>
      </c>
      <c r="C9" s="108">
        <v>7960765</v>
      </c>
      <c r="D9" s="110">
        <f>C9</f>
        <v>7960765</v>
      </c>
    </row>
    <row r="10" spans="1:8" ht="20.25">
      <c r="A10" s="107" t="s">
        <v>158</v>
      </c>
      <c r="B10" s="108">
        <v>6200</v>
      </c>
      <c r="C10" s="108">
        <v>0</v>
      </c>
      <c r="D10" s="110">
        <v>0</v>
      </c>
      <c r="H10" s="99"/>
    </row>
    <row r="11" spans="1:8" ht="20.25">
      <c r="A11" s="111" t="s">
        <v>159</v>
      </c>
      <c r="B11" s="109">
        <f>B12+B13</f>
        <v>7860729.3799999999</v>
      </c>
      <c r="C11" s="109">
        <f>C12+C13</f>
        <v>7880765</v>
      </c>
      <c r="D11" s="109">
        <f>D12+D13</f>
        <v>7880765</v>
      </c>
    </row>
    <row r="12" spans="1:8" ht="20.25">
      <c r="A12" s="107" t="s">
        <v>160</v>
      </c>
      <c r="B12" s="108">
        <v>7707357.6399999997</v>
      </c>
      <c r="C12" s="108">
        <v>7706765</v>
      </c>
      <c r="D12" s="108">
        <f>C12</f>
        <v>7706765</v>
      </c>
      <c r="G12" s="99"/>
    </row>
    <row r="13" spans="1:8" ht="21" thickBot="1">
      <c r="A13" s="107" t="s">
        <v>161</v>
      </c>
      <c r="B13" s="108">
        <v>153371.74</v>
      </c>
      <c r="C13" s="108">
        <v>174000</v>
      </c>
      <c r="D13" s="108">
        <f>C13</f>
        <v>174000</v>
      </c>
    </row>
    <row r="14" spans="1:8" ht="21" thickBot="1">
      <c r="A14" s="112" t="s">
        <v>162</v>
      </c>
      <c r="B14" s="217">
        <v>110000</v>
      </c>
      <c r="C14" s="113">
        <v>80000</v>
      </c>
      <c r="D14" s="114">
        <v>80000</v>
      </c>
    </row>
    <row r="15" spans="1:8" ht="21" thickBot="1">
      <c r="A15" s="115"/>
      <c r="B15" s="116"/>
      <c r="C15" s="116"/>
      <c r="D15" s="116"/>
    </row>
    <row r="16" spans="1:8" ht="41.25" thickBot="1">
      <c r="A16" s="117"/>
      <c r="B16" s="102" t="s">
        <v>178</v>
      </c>
      <c r="C16" s="336" t="s">
        <v>179</v>
      </c>
      <c r="D16" s="337"/>
    </row>
    <row r="17" spans="1:4" ht="21.75" thickTop="1" thickBot="1">
      <c r="A17" s="120" t="s">
        <v>163</v>
      </c>
      <c r="B17" s="142">
        <v>139384.66</v>
      </c>
      <c r="C17" s="332">
        <v>-110000</v>
      </c>
      <c r="D17" s="333"/>
    </row>
    <row r="18" spans="1:4" ht="20.25">
      <c r="A18" s="121"/>
      <c r="B18" s="122"/>
      <c r="C18" s="122"/>
      <c r="D18" s="122"/>
    </row>
    <row r="19" spans="1:4" ht="21" thickBot="1">
      <c r="A19" s="123"/>
      <c r="B19" s="124"/>
      <c r="C19" s="124"/>
      <c r="D19" s="124"/>
    </row>
    <row r="20" spans="1:4" ht="41.25" thickBot="1">
      <c r="A20" s="101"/>
      <c r="B20" s="102" t="s">
        <v>181</v>
      </c>
      <c r="C20" s="118" t="s">
        <v>170</v>
      </c>
      <c r="D20" s="119" t="s">
        <v>182</v>
      </c>
    </row>
    <row r="21" spans="1:4" ht="21.75" thickTop="1" thickBot="1">
      <c r="A21" s="125" t="s">
        <v>164</v>
      </c>
      <c r="B21" s="126"/>
      <c r="C21" s="126">
        <v>0</v>
      </c>
      <c r="D21" s="127">
        <v>0</v>
      </c>
    </row>
    <row r="22" spans="1:4" ht="21.75" thickTop="1" thickBot="1">
      <c r="A22" s="128" t="s">
        <v>165</v>
      </c>
      <c r="B22" s="129"/>
      <c r="C22" s="129">
        <v>0</v>
      </c>
      <c r="D22" s="130">
        <v>0</v>
      </c>
    </row>
    <row r="23" spans="1:4" ht="21.75" thickTop="1" thickBot="1">
      <c r="A23" s="131" t="s">
        <v>166</v>
      </c>
      <c r="B23" s="132"/>
      <c r="C23" s="132">
        <v>0</v>
      </c>
      <c r="D23" s="133">
        <v>0</v>
      </c>
    </row>
    <row r="24" spans="1:4" ht="21" thickBot="1">
      <c r="A24" s="134"/>
      <c r="B24" s="135"/>
      <c r="C24" s="135"/>
      <c r="D24" s="135"/>
    </row>
    <row r="25" spans="1:4" ht="21" thickBot="1">
      <c r="A25" s="136" t="s">
        <v>167</v>
      </c>
      <c r="B25" s="137"/>
      <c r="C25" s="137">
        <v>0</v>
      </c>
      <c r="D25" s="138">
        <v>0</v>
      </c>
    </row>
    <row r="26" spans="1:4" ht="20.25">
      <c r="A26" s="140"/>
      <c r="B26" s="141"/>
      <c r="C26" s="141"/>
      <c r="D26" s="141"/>
    </row>
    <row r="27" spans="1:4" ht="20.25">
      <c r="A27" s="368"/>
      <c r="B27" s="369"/>
      <c r="C27" s="141"/>
      <c r="D27" s="141"/>
    </row>
    <row r="28" spans="1:4" ht="20.25">
      <c r="A28" s="370"/>
      <c r="B28" s="370"/>
      <c r="C28" s="100"/>
      <c r="D28" s="100"/>
    </row>
    <row r="29" spans="1:4" ht="25.5">
      <c r="A29" s="372" t="s">
        <v>193</v>
      </c>
      <c r="B29" s="371"/>
      <c r="C29" s="139"/>
      <c r="D29" s="139"/>
    </row>
    <row r="30" spans="1:4" ht="20.25">
      <c r="A30" s="371"/>
      <c r="B30" s="371"/>
      <c r="C30" s="139"/>
      <c r="D30" s="139"/>
    </row>
    <row r="31" spans="1:4" ht="20.25">
      <c r="A31" s="139" t="s">
        <v>206</v>
      </c>
      <c r="B31" s="371"/>
    </row>
    <row r="32" spans="1:4" ht="15">
      <c r="A32" s="371"/>
      <c r="B32" s="371"/>
    </row>
    <row r="33" spans="1:2" ht="15">
      <c r="A33" s="371"/>
      <c r="B33" s="371"/>
    </row>
  </sheetData>
  <mergeCells count="6">
    <mergeCell ref="C17:D17"/>
    <mergeCell ref="A2:D2"/>
    <mergeCell ref="A3:D3"/>
    <mergeCell ref="A4:D4"/>
    <mergeCell ref="A5:D5"/>
    <mergeCell ref="C16:D16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JLP(R)FP-Ril</vt:lpstr>
      <vt:lpstr>OPĆI DIO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2020-12-21T13:14:23Z</cp:lastPrinted>
  <dcterms:created xsi:type="dcterms:W3CDTF">2007-11-26T13:30:35Z</dcterms:created>
  <dcterms:modified xsi:type="dcterms:W3CDTF">2020-12-21T13:14:25Z</dcterms:modified>
</cp:coreProperties>
</file>