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10" windowWidth="20730" windowHeight="11760" activeTab="1"/>
  </bookViews>
  <sheets>
    <sheet name="REKAPITULACIJA" sheetId="1" r:id="rId1"/>
    <sheet name="JLP(R)FP-Ril 3. razina" sheetId="3" r:id="rId2"/>
    <sheet name="JLP(R)S FP-PiP 1" sheetId="4" r:id="rId3"/>
  </sheets>
  <calcPr calcId="125725" concurrentCalc="0"/>
</workbook>
</file>

<file path=xl/calcChain.xml><?xml version="1.0" encoding="utf-8"?>
<calcChain xmlns="http://schemas.openxmlformats.org/spreadsheetml/2006/main">
  <c r="D14" i="3"/>
  <c r="D8"/>
  <c r="D9"/>
  <c r="D10"/>
  <c r="D11"/>
  <c r="D12"/>
  <c r="D13"/>
  <c r="D7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B14"/>
  <c r="D31"/>
  <c r="E31"/>
  <c r="H31"/>
  <c r="J31"/>
  <c r="M31"/>
  <c r="N31"/>
  <c r="H37"/>
  <c r="I37"/>
  <c r="M37"/>
  <c r="N37"/>
  <c r="N39"/>
  <c r="H41"/>
  <c r="N41"/>
  <c r="D27"/>
  <c r="D45"/>
  <c r="E27"/>
  <c r="E45"/>
  <c r="H45"/>
  <c r="I45"/>
  <c r="K45"/>
  <c r="M27"/>
  <c r="M45"/>
  <c r="N45"/>
  <c r="P27"/>
  <c r="P45"/>
  <c r="I27"/>
  <c r="Q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27"/>
  <c r="E46" i="1"/>
  <c r="D46"/>
  <c r="D37"/>
  <c r="D24"/>
  <c r="C46"/>
  <c r="E37"/>
  <c r="E40"/>
  <c r="D40"/>
  <c r="E42"/>
  <c r="E43"/>
  <c r="E41"/>
  <c r="E24"/>
  <c r="E29"/>
  <c r="D29"/>
  <c r="E35"/>
  <c r="D35"/>
  <c r="E36"/>
  <c r="E34"/>
  <c r="E33"/>
  <c r="E32"/>
  <c r="E31"/>
  <c r="E30"/>
  <c r="E28"/>
  <c r="E27"/>
  <c r="E26"/>
  <c r="E25"/>
  <c r="D25"/>
  <c r="C25"/>
  <c r="C29"/>
  <c r="C35"/>
  <c r="C24"/>
  <c r="C40"/>
  <c r="C37"/>
  <c r="D18"/>
  <c r="D19"/>
  <c r="E19"/>
  <c r="E21"/>
  <c r="E6"/>
  <c r="E7"/>
  <c r="E8"/>
  <c r="E9"/>
  <c r="E10"/>
  <c r="E11"/>
  <c r="E12"/>
  <c r="E13"/>
  <c r="E14"/>
  <c r="C17"/>
  <c r="E17"/>
  <c r="E18"/>
  <c r="E15"/>
  <c r="E16"/>
  <c r="C21"/>
  <c r="C18"/>
  <c r="C21" i="4"/>
  <c r="E21"/>
  <c r="I21"/>
  <c r="I22"/>
  <c r="B21"/>
  <c r="M21"/>
  <c r="L21"/>
  <c r="K21"/>
  <c r="J21"/>
  <c r="H21"/>
  <c r="D22"/>
  <c r="G21"/>
  <c r="F21"/>
  <c r="D21"/>
  <c r="K22"/>
</calcChain>
</file>

<file path=xl/sharedStrings.xml><?xml version="1.0" encoding="utf-8"?>
<sst xmlns="http://schemas.openxmlformats.org/spreadsheetml/2006/main" count="180" uniqueCount="143">
  <si>
    <t>PRIHODI I PRIMICI</t>
  </si>
  <si>
    <t>Račun</t>
  </si>
  <si>
    <t>Povećanje/ Smanjenje</t>
  </si>
  <si>
    <t>Pomoći iz proračuna</t>
  </si>
  <si>
    <t>633</t>
  </si>
  <si>
    <t>634</t>
  </si>
  <si>
    <t xml:space="preserve">Prihodi od financijske imovine     </t>
  </si>
  <si>
    <t xml:space="preserve">Prihodi po posebnim propisima     </t>
  </si>
  <si>
    <t>Donacije od pravnih i fizičkih osoba</t>
  </si>
  <si>
    <t>Prihodi iz proračuna za redovnu djelatnost-grad</t>
  </si>
  <si>
    <t>Proračun</t>
  </si>
  <si>
    <t>Prihodi od poslovanja</t>
  </si>
  <si>
    <t xml:space="preserve">Ukupno </t>
  </si>
  <si>
    <t>Višak iz prethodne godine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</si>
  <si>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</si>
  <si>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</si>
  <si>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</si>
  <si>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</si>
  <si>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</si>
  <si>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</si>
  <si>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</si>
  <si>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</si>
  <si>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</si>
  <si>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</si>
  <si>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Naknade troškova osobama van radnog odnosa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</si>
  <si>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</si>
  <si>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</si>
  <si>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</si>
  <si>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</si>
  <si>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</si>
  <si>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</si>
  <si>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</si>
  <si>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Ukupni rashodi poslovanja i za nefinanc imovinu</t>
  </si>
  <si>
    <t>Osnova za obavljenu izmjenu i dopunu Financijskog plana su:</t>
  </si>
  <si>
    <t>Korisnik proračuna</t>
  </si>
  <si>
    <t>Prihodi i primici</t>
  </si>
  <si>
    <t>Opći prihodi i primici</t>
  </si>
  <si>
    <t>Prihodi za posebne namjene</t>
  </si>
  <si>
    <t>Preneseni višak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</si>
  <si>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</si>
  <si>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</si>
  <si>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</si>
  <si>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</si>
  <si>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</si>
  <si>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</si>
  <si>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</si>
  <si>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Ministarstvo znanosti,obrazovanja i športa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</si>
  <si>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</si>
  <si>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</si>
  <si>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</si>
  <si>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</si>
  <si>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</si>
  <si>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</si>
  <si>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</si>
  <si>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</si>
  <si>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</si>
  <si>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</si>
  <si>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</si>
  <si>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</si>
  <si>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</si>
  <si>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>M.P.</t>
  </si>
  <si>
    <t>Datum: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</si>
  <si>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</si>
  <si>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</si>
  <si>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</si>
  <si>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</si>
  <si>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</si>
  <si>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</si>
  <si>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</si>
  <si>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Višak prihoda poslovanja</t>
  </si>
  <si>
    <t>povećanje/smanjenje</t>
  </si>
  <si>
    <t>Povećanje/smanjenje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</si>
  <si>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</si>
  <si>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</si>
  <si>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</si>
  <si>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</si>
  <si>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</si>
  <si>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</si>
  <si>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 po posebnim propisima 652</t>
  </si>
  <si>
    <t>Donacije od pravnih i fizičkih osoba 663</t>
  </si>
  <si>
    <t>Prihodi iz proračuna 671</t>
  </si>
  <si>
    <t>Višak prihoda poslovanja 922</t>
  </si>
  <si>
    <t>Ukupno (po izvorima)</t>
  </si>
  <si>
    <t xml:space="preserve">Napomena: </t>
  </si>
  <si>
    <r>
      <t>-</t>
    </r>
    <r>
      <rPr>
        <vertAlign val="superscript"/>
        <sz val="11"/>
        <rFont val="Arial"/>
        <family val="2"/>
      </rPr>
      <t>*2</t>
    </r>
    <r>
      <rPr>
        <sz val="11"/>
        <rFont val="Arial"/>
        <family val="2"/>
      </rPr>
      <t xml:space="preserve"> Sadržaj izvora financiranja: opći prihodi i primici te prihodi za posebne namjene, odnosno vrste prihoda i primitaka koji ulaze u navedene izvore financiranja utvrđuje se ovisno o  specifičnim potrebama korisnika i može odstupati od gore zadanog modela.</t>
    </r>
  </si>
  <si>
    <t>Pomoći od ostalih subjekata unutar općeg proračuna 634</t>
  </si>
  <si>
    <t>Naknade troškova zaposlenima</t>
  </si>
  <si>
    <t>Prihodi od financijske imovine</t>
  </si>
  <si>
    <t>Predsjednik školskog odbora</t>
  </si>
  <si>
    <t>Kapitalne pomoći iz općinskih proračuna 633</t>
  </si>
  <si>
    <t>Pomoći proračunskim korisnicima iz proračuna koji im nije nadležan 636</t>
  </si>
  <si>
    <t>* AZZO</t>
  </si>
  <si>
    <t>636</t>
  </si>
  <si>
    <t>Pomoći pror.koris.iz proračuna koji im nije nadležan-MZOŠ</t>
  </si>
  <si>
    <t>Rashodi za nabavu neproizvedene dugotrajne imovine</t>
  </si>
  <si>
    <t>Nematerijalna imovina</t>
  </si>
  <si>
    <t>Ostali nespomenuti troškovi</t>
  </si>
  <si>
    <t>* općine</t>
  </si>
  <si>
    <t>Pomoći od ostalih subjekata unutar općeg proračuna- HZZ</t>
  </si>
  <si>
    <t>Pomoći pror.koris.iz proračuna koji im nije nadležan-AZZO</t>
  </si>
  <si>
    <t>2017.</t>
  </si>
  <si>
    <t>Ukupno prihodi i primici za 2017.</t>
  </si>
  <si>
    <r>
      <t>-</t>
    </r>
    <r>
      <rPr>
        <vertAlign val="superscript"/>
        <sz val="11"/>
        <rFont val="Arial"/>
        <family val="2"/>
      </rPr>
      <t>*1</t>
    </r>
    <r>
      <rPr>
        <sz val="11"/>
        <rFont val="Arial"/>
        <family val="2"/>
      </rPr>
      <t xml:space="preserve">  Prihodi i primici planiraju se za 2017. godinu na razini podskupine računa (treća razina računskog plana). </t>
    </r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</si>
  <si>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</si>
  <si>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</si>
  <si>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Vlastiti</t>
  </si>
  <si>
    <t>Prihodi iz proračuna za redovnu djelatnost-grad- dec</t>
  </si>
  <si>
    <t>Glazbena škola Josipa Runjanina Vinkovci</t>
  </si>
  <si>
    <t>Izmjenjeni i dopunjeni plan za 2017. u 7.2017.</t>
  </si>
  <si>
    <t>(Zlatko Dovhanj)</t>
  </si>
  <si>
    <t>Vlastiti prihodi 652</t>
  </si>
  <si>
    <t>* gradski proračun</t>
  </si>
  <si>
    <t>* državni proračun- MZO</t>
  </si>
  <si>
    <t>GLAZBENA ŠOLA JOSIPA RUNJANINA VINKOVCI</t>
  </si>
  <si>
    <t>01 Glazbena škola Josipa Runjanina Vinkovci</t>
  </si>
  <si>
    <t>Vinkovci</t>
  </si>
  <si>
    <t>GLAZBENA ŠKOLA JOSIPA RUNJANINA VINKOVCI</t>
  </si>
  <si>
    <t>Pomoći proračunskim korisnicima iz proračuna koji im nije nadležan 636 - ŽUPANIJA</t>
  </si>
  <si>
    <t>Ravnatelj:</t>
  </si>
  <si>
    <t xml:space="preserve">(Darko Domaćinović) </t>
  </si>
  <si>
    <t>* gradski proračun- decentralizirani</t>
  </si>
  <si>
    <t>Grad-decentralizirani</t>
  </si>
  <si>
    <t>Pomoći pror.koris.iz proračuna koji im nije nadležan-ŽUPANIJA</t>
  </si>
  <si>
    <t>Ravnatelj: _________________________</t>
  </si>
  <si>
    <t>Predsjednik Školskog odbora: _____________________</t>
  </si>
  <si>
    <t xml:space="preserve">Plan za 2017. </t>
  </si>
  <si>
    <t>Plan 2017. od 21.7.2017.</t>
  </si>
  <si>
    <t>Opći prihodi i primici-Plan za 2017.</t>
  </si>
  <si>
    <t>plan od 2017.</t>
  </si>
  <si>
    <t>c. rebalans vlastitih prihoda</t>
  </si>
  <si>
    <t>III. IZMJENE I DOPUNE FINANCIJSKOG PLANA ZA 2017. GODINU</t>
  </si>
  <si>
    <t>Vinkovci,studeni 2017.g.</t>
  </si>
  <si>
    <t>Plan 2017 Izmjene 10.11.2017.</t>
  </si>
  <si>
    <t>a. rebalans Ministarstvo znanosti i obrazovanja (plaće)</t>
  </si>
  <si>
    <t>b. rebalans Vukovarsko-srijemska županija (prijevoz)</t>
  </si>
  <si>
    <t>FINANCIJSKI PLAN - Prihodi i primici za 2017. -III. izmjene i dopune 21.7.2017. godine</t>
  </si>
  <si>
    <t>Plan 2017/Izmjene 10.11.17.</t>
  </si>
  <si>
    <t xml:space="preserve">Plan od 21.7.2017. </t>
  </si>
  <si>
    <t>Plan 2017. od 10.11.2017.</t>
  </si>
  <si>
    <t>III. IZMJENA I DOPUNA Financijskog plana - Plan rashoda i izdataka 2017. godine</t>
  </si>
  <si>
    <t>10.11.2017.</t>
  </si>
  <si>
    <t>Županija</t>
  </si>
  <si>
    <t>Grad Vinkovci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</si>
</sst>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3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i/>
      <sz val="10"/>
      <name val="Arial"/>
      <family val="2"/>
      <charset val="238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i/>
      <sz val="11"/>
      <color theme="0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12" fillId="0" borderId="0" applyFont="0" applyFill="0" applyBorder="0" applyAlignment="0" applyProtection="0"/>
    <xf numFmtId="0" fontId="1" fillId="0" borderId="0"/>
  </cellStyleXfs>
  <cellXfs count="357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2" xfId="1" applyNumberFormat="1" applyFont="1" applyFill="1" applyBorder="1" applyAlignment="1">
      <alignment horizontal="left"/>
    </xf>
    <xf numFmtId="3" fontId="5" fillId="0" borderId="1" xfId="1" applyNumberFormat="1" applyFont="1" applyFill="1" applyBorder="1" applyAlignment="1">
      <alignment horizontal="right"/>
    </xf>
    <xf numFmtId="3" fontId="5" fillId="3" borderId="1" xfId="1" applyNumberFormat="1" applyFont="1" applyFill="1" applyBorder="1" applyAlignment="1">
      <alignment horizontal="right"/>
    </xf>
    <xf numFmtId="3" fontId="6" fillId="4" borderId="2" xfId="1" applyNumberFormat="1" applyFont="1" applyFill="1" applyBorder="1" applyAlignment="1">
      <alignment horizontal="left"/>
    </xf>
    <xf numFmtId="3" fontId="6" fillId="4" borderId="1" xfId="1" applyNumberFormat="1" applyFont="1" applyFill="1" applyBorder="1" applyAlignment="1">
      <alignment horizontal="right"/>
    </xf>
    <xf numFmtId="3" fontId="6" fillId="0" borderId="3" xfId="1" applyNumberFormat="1" applyFont="1" applyFill="1" applyBorder="1" applyAlignment="1">
      <alignment horizontal="right"/>
    </xf>
    <xf numFmtId="0" fontId="8" fillId="6" borderId="6" xfId="1" applyFont="1" applyFill="1" applyBorder="1" applyAlignment="1">
      <alignment wrapText="1"/>
    </xf>
    <xf numFmtId="0" fontId="1" fillId="6" borderId="7" xfId="1" applyFill="1" applyBorder="1"/>
    <xf numFmtId="0" fontId="8" fillId="0" borderId="0" xfId="1" applyFont="1" applyBorder="1" applyAlignment="1">
      <alignment wrapText="1"/>
    </xf>
    <xf numFmtId="0" fontId="1" fillId="0" borderId="0" xfId="1" applyBorder="1"/>
    <xf numFmtId="3" fontId="8" fillId="0" borderId="0" xfId="1" applyNumberFormat="1" applyFont="1" applyBorder="1"/>
    <xf numFmtId="0" fontId="10" fillId="0" borderId="8" xfId="1" applyNumberFormat="1" applyFont="1" applyBorder="1"/>
    <xf numFmtId="0" fontId="10" fillId="5" borderId="9" xfId="1" applyNumberFormat="1" applyFont="1" applyFill="1" applyBorder="1" applyAlignment="1">
      <alignment horizontal="right"/>
    </xf>
    <xf numFmtId="0" fontId="10" fillId="0" borderId="2" xfId="1" applyNumberFormat="1" applyFont="1" applyBorder="1"/>
    <xf numFmtId="0" fontId="10" fillId="5" borderId="1" xfId="1" applyNumberFormat="1" applyFont="1" applyFill="1" applyBorder="1" applyAlignment="1">
      <alignment horizontal="right"/>
    </xf>
    <xf numFmtId="0" fontId="10" fillId="5" borderId="10" xfId="1" applyNumberFormat="1" applyFont="1" applyFill="1" applyBorder="1" applyAlignment="1">
      <alignment horizontal="right"/>
    </xf>
    <xf numFmtId="0" fontId="10" fillId="5" borderId="11" xfId="1" applyNumberFormat="1" applyFont="1" applyFill="1" applyBorder="1" applyAlignment="1">
      <alignment horizontal="right"/>
    </xf>
    <xf numFmtId="0" fontId="10" fillId="0" borderId="2" xfId="1" applyNumberFormat="1" applyFont="1" applyBorder="1" applyAlignment="1">
      <alignment shrinkToFit="1"/>
    </xf>
    <xf numFmtId="0" fontId="1" fillId="0" borderId="14" xfId="1" applyBorder="1"/>
    <xf numFmtId="0" fontId="1" fillId="0" borderId="15" xfId="1" applyBorder="1"/>
    <xf numFmtId="0" fontId="9" fillId="7" borderId="16" xfId="1" applyFont="1" applyFill="1" applyBorder="1"/>
    <xf numFmtId="0" fontId="9" fillId="7" borderId="17" xfId="1" applyFont="1" applyFill="1" applyBorder="1"/>
    <xf numFmtId="0" fontId="11" fillId="0" borderId="0" xfId="1" applyFont="1"/>
    <xf numFmtId="0" fontId="4" fillId="0" borderId="0" xfId="1" applyFont="1"/>
    <xf numFmtId="49" fontId="4" fillId="0" borderId="0" xfId="1" applyNumberFormat="1" applyFont="1" applyAlignment="1">
      <alignment horizontal="left" wrapText="1"/>
    </xf>
    <xf numFmtId="49" fontId="4" fillId="0" borderId="0" xfId="1" applyNumberFormat="1" applyFont="1" applyAlignment="1">
      <alignment horizontal="center" wrapText="1"/>
    </xf>
    <xf numFmtId="4" fontId="8" fillId="6" borderId="19" xfId="1" applyNumberFormat="1" applyFont="1" applyFill="1" applyBorder="1"/>
    <xf numFmtId="0" fontId="6" fillId="10" borderId="26" xfId="1" applyFont="1" applyFill="1" applyBorder="1"/>
    <xf numFmtId="0" fontId="6" fillId="10" borderId="23" xfId="1" applyFont="1" applyFill="1" applyBorder="1"/>
    <xf numFmtId="49" fontId="6" fillId="10" borderId="27" xfId="1" applyNumberFormat="1" applyFont="1" applyFill="1" applyBorder="1" applyAlignment="1">
      <alignment horizontal="right" wrapText="1"/>
    </xf>
    <xf numFmtId="49" fontId="6" fillId="10" borderId="1" xfId="1" applyNumberFormat="1" applyFont="1" applyFill="1" applyBorder="1" applyAlignment="1">
      <alignment horizontal="right" wrapText="1"/>
    </xf>
    <xf numFmtId="3" fontId="6" fillId="11" borderId="2" xfId="1" applyNumberFormat="1" applyFont="1" applyFill="1" applyBorder="1" applyAlignment="1">
      <alignment horizontal="left"/>
    </xf>
    <xf numFmtId="0" fontId="5" fillId="11" borderId="1" xfId="1" applyFont="1" applyFill="1" applyBorder="1"/>
    <xf numFmtId="4" fontId="10" fillId="5" borderId="9" xfId="1" applyNumberFormat="1" applyFont="1" applyFill="1" applyBorder="1" applyAlignment="1">
      <alignment horizontal="right"/>
    </xf>
    <xf numFmtId="4" fontId="9" fillId="7" borderId="28" xfId="1" applyNumberFormat="1" applyFont="1" applyFill="1" applyBorder="1"/>
    <xf numFmtId="4" fontId="9" fillId="7" borderId="29" xfId="1" applyNumberFormat="1" applyFont="1" applyFill="1" applyBorder="1"/>
    <xf numFmtId="4" fontId="10" fillId="0" borderId="25" xfId="1" applyNumberFormat="1" applyFont="1" applyBorder="1" applyAlignment="1">
      <alignment horizontal="right"/>
    </xf>
    <xf numFmtId="4" fontId="10" fillId="0" borderId="31" xfId="1" applyNumberFormat="1" applyFont="1" applyBorder="1" applyAlignment="1">
      <alignment horizontal="right"/>
    </xf>
    <xf numFmtId="4" fontId="10" fillId="5" borderId="21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24" xfId="1" applyNumberFormat="1" applyFont="1" applyFill="1" applyBorder="1" applyAlignment="1">
      <alignment horizontal="right"/>
    </xf>
    <xf numFmtId="4" fontId="10" fillId="5" borderId="15" xfId="1" applyNumberFormat="1" applyFont="1" applyFill="1" applyBorder="1" applyAlignment="1">
      <alignment horizontal="right"/>
    </xf>
    <xf numFmtId="4" fontId="1" fillId="0" borderId="15" xfId="1" applyNumberFormat="1" applyBorder="1"/>
    <xf numFmtId="4" fontId="10" fillId="5" borderId="18" xfId="1" applyNumberFormat="1" applyFont="1" applyFill="1" applyBorder="1" applyAlignment="1">
      <alignment horizontal="right"/>
    </xf>
    <xf numFmtId="3" fontId="7" fillId="0" borderId="0" xfId="0" applyNumberFormat="1" applyFont="1"/>
    <xf numFmtId="0" fontId="0" fillId="0" borderId="0" xfId="0" applyAlignment="1">
      <alignment horizontal="center" wrapText="1"/>
    </xf>
    <xf numFmtId="3" fontId="9" fillId="0" borderId="32" xfId="0" quotePrefix="1" applyNumberFormat="1" applyFont="1" applyBorder="1" applyAlignment="1">
      <alignment horizontal="left"/>
    </xf>
    <xf numFmtId="3" fontId="16" fillId="0" borderId="0" xfId="0" applyNumberFormat="1" applyFont="1" applyBorder="1"/>
    <xf numFmtId="3" fontId="16" fillId="0" borderId="0" xfId="0" applyNumberFormat="1" applyFont="1" applyBorder="1" applyAlignment="1">
      <alignment wrapText="1"/>
    </xf>
    <xf numFmtId="3" fontId="16" fillId="0" borderId="0" xfId="0" applyNumberFormat="1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/>
    <xf numFmtId="3" fontId="16" fillId="0" borderId="0" xfId="0" applyNumberFormat="1" applyFont="1" applyAlignment="1">
      <alignment wrapText="1"/>
    </xf>
    <xf numFmtId="3" fontId="9" fillId="0" borderId="0" xfId="0" quotePrefix="1" applyNumberFormat="1" applyFont="1" applyAlignment="1">
      <alignment horizontal="left"/>
    </xf>
    <xf numFmtId="0" fontId="18" fillId="0" borderId="0" xfId="0" applyNumberFormat="1" applyFont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43" fontId="16" fillId="0" borderId="0" xfId="3" applyFont="1" applyBorder="1"/>
    <xf numFmtId="43" fontId="9" fillId="0" borderId="0" xfId="3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20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Border="1"/>
    <xf numFmtId="0" fontId="21" fillId="0" borderId="0" xfId="0" applyNumberFormat="1" applyFont="1" applyBorder="1" applyAlignment="1">
      <alignment horizont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" fontId="7" fillId="0" borderId="0" xfId="0" applyNumberFormat="1" applyFont="1"/>
    <xf numFmtId="0" fontId="3" fillId="12" borderId="38" xfId="0" applyFont="1" applyFill="1" applyBorder="1"/>
    <xf numFmtId="0" fontId="0" fillId="12" borderId="30" xfId="0" applyFill="1" applyBorder="1"/>
    <xf numFmtId="0" fontId="24" fillId="0" borderId="0" xfId="0" applyFont="1"/>
    <xf numFmtId="0" fontId="25" fillId="0" borderId="0" xfId="0" applyFont="1"/>
    <xf numFmtId="0" fontId="25" fillId="0" borderId="0" xfId="0" quotePrefix="1" applyFont="1"/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 wrapText="1"/>
    </xf>
    <xf numFmtId="3" fontId="21" fillId="0" borderId="0" xfId="0" applyNumberFormat="1" applyFont="1"/>
    <xf numFmtId="3" fontId="17" fillId="11" borderId="0" xfId="0" applyNumberFormat="1" applyFont="1" applyFill="1" applyBorder="1" applyAlignment="1">
      <alignment horizontal="center" vertical="center" wrapText="1"/>
    </xf>
    <xf numFmtId="0" fontId="25" fillId="0" borderId="0" xfId="0" quotePrefix="1" applyFont="1" applyBorder="1" applyAlignment="1">
      <alignment wrapText="1"/>
    </xf>
    <xf numFmtId="0" fontId="25" fillId="0" borderId="0" xfId="0" applyFont="1" applyBorder="1" applyAlignment="1">
      <alignment wrapText="1"/>
    </xf>
    <xf numFmtId="4" fontId="25" fillId="0" borderId="0" xfId="0" applyNumberFormat="1" applyFont="1" applyBorder="1" applyAlignment="1">
      <alignment wrapText="1"/>
    </xf>
    <xf numFmtId="4" fontId="25" fillId="0" borderId="0" xfId="0" quotePrefix="1" applyNumberFormat="1" applyFont="1" applyBorder="1" applyAlignment="1">
      <alignment wrapText="1"/>
    </xf>
    <xf numFmtId="0" fontId="0" fillId="11" borderId="0" xfId="0" applyFill="1"/>
    <xf numFmtId="0" fontId="25" fillId="11" borderId="0" xfId="0" applyFont="1" applyFill="1"/>
    <xf numFmtId="0" fontId="25" fillId="11" borderId="0" xfId="0" applyFont="1" applyFill="1" applyAlignment="1">
      <alignment wrapText="1"/>
    </xf>
    <xf numFmtId="0" fontId="7" fillId="3" borderId="2" xfId="1" applyNumberFormat="1" applyFont="1" applyFill="1" applyBorder="1" applyAlignment="1">
      <alignment horizontal="left"/>
    </xf>
    <xf numFmtId="0" fontId="27" fillId="0" borderId="0" xfId="0" applyFont="1"/>
    <xf numFmtId="4" fontId="9" fillId="11" borderId="9" xfId="1" applyNumberFormat="1" applyFont="1" applyFill="1" applyBorder="1" applyAlignment="1">
      <alignment horizontal="right" wrapText="1"/>
    </xf>
    <xf numFmtId="0" fontId="10" fillId="11" borderId="13" xfId="1" applyNumberFormat="1" applyFont="1" applyFill="1" applyBorder="1" applyAlignment="1">
      <alignment horizontal="right" wrapText="1"/>
    </xf>
    <xf numFmtId="4" fontId="10" fillId="5" borderId="27" xfId="1" applyNumberFormat="1" applyFont="1" applyFill="1" applyBorder="1" applyAlignment="1">
      <alignment horizontal="right" wrapText="1"/>
    </xf>
    <xf numFmtId="4" fontId="10" fillId="11" borderId="27" xfId="1" applyNumberFormat="1" applyFont="1" applyFill="1" applyBorder="1" applyAlignment="1">
      <alignment horizontal="right" wrapText="1"/>
    </xf>
    <xf numFmtId="0" fontId="8" fillId="11" borderId="10" xfId="1" applyNumberFormat="1" applyFont="1" applyFill="1" applyBorder="1" applyAlignment="1">
      <alignment horizontal="right" wrapText="1"/>
    </xf>
    <xf numFmtId="0" fontId="0" fillId="12" borderId="0" xfId="0" applyFill="1" applyBorder="1"/>
    <xf numFmtId="0" fontId="23" fillId="0" borderId="0" xfId="0" applyFont="1" applyBorder="1" applyAlignment="1">
      <alignment horizontal="left"/>
    </xf>
    <xf numFmtId="3" fontId="19" fillId="0" borderId="0" xfId="0" applyNumberFormat="1" applyFont="1" applyBorder="1" applyAlignment="1">
      <alignment horizontal="center" vertical="center" wrapText="1"/>
    </xf>
    <xf numFmtId="0" fontId="22" fillId="13" borderId="38" xfId="0" applyFont="1" applyFill="1" applyBorder="1"/>
    <xf numFmtId="0" fontId="0" fillId="13" borderId="0" xfId="0" applyFill="1"/>
    <xf numFmtId="4" fontId="6" fillId="11" borderId="27" xfId="1" applyNumberFormat="1" applyFont="1" applyFill="1" applyBorder="1" applyAlignment="1">
      <alignment horizontal="right" wrapText="1"/>
    </xf>
    <xf numFmtId="4" fontId="6" fillId="11" borderId="1" xfId="1" applyNumberFormat="1" applyFont="1" applyFill="1" applyBorder="1" applyAlignment="1">
      <alignment horizontal="right" wrapText="1"/>
    </xf>
    <xf numFmtId="4" fontId="6" fillId="11" borderId="1" xfId="1" applyNumberFormat="1" applyFont="1" applyFill="1" applyBorder="1" applyAlignment="1">
      <alignment horizontal="right"/>
    </xf>
    <xf numFmtId="4" fontId="6" fillId="0" borderId="1" xfId="1" applyNumberFormat="1" applyFont="1" applyFill="1" applyBorder="1" applyAlignment="1">
      <alignment horizontal="right"/>
    </xf>
    <xf numFmtId="4" fontId="5" fillId="0" borderId="1" xfId="1" applyNumberFormat="1" applyFont="1" applyFill="1" applyBorder="1" applyAlignment="1">
      <alignment horizontal="right"/>
    </xf>
    <xf numFmtId="4" fontId="5" fillId="11" borderId="1" xfId="1" applyNumberFormat="1" applyFont="1" applyFill="1" applyBorder="1" applyAlignment="1">
      <alignment horizontal="right"/>
    </xf>
    <xf numFmtId="3" fontId="28" fillId="11" borderId="0" xfId="0" applyNumberFormat="1" applyFont="1" applyFill="1" applyBorder="1" applyAlignment="1">
      <alignment horizontal="center"/>
    </xf>
    <xf numFmtId="4" fontId="28" fillId="11" borderId="0" xfId="0" applyNumberFormat="1" applyFont="1" applyFill="1" applyBorder="1"/>
    <xf numFmtId="3" fontId="16" fillId="11" borderId="0" xfId="0" applyNumberFormat="1" applyFont="1" applyFill="1"/>
    <xf numFmtId="43" fontId="9" fillId="11" borderId="0" xfId="3" applyFont="1" applyFill="1" applyBorder="1"/>
    <xf numFmtId="3" fontId="7" fillId="11" borderId="0" xfId="0" applyNumberFormat="1" applyFont="1" applyFill="1"/>
    <xf numFmtId="0" fontId="25" fillId="0" borderId="0" xfId="0" quotePrefix="1" applyFont="1" applyAlignment="1">
      <alignment wrapText="1"/>
    </xf>
    <xf numFmtId="0" fontId="25" fillId="0" borderId="0" xfId="0" applyFont="1" applyAlignment="1">
      <alignment wrapText="1"/>
    </xf>
    <xf numFmtId="3" fontId="29" fillId="16" borderId="1" xfId="0" applyNumberFormat="1" applyFont="1" applyFill="1" applyBorder="1" applyAlignment="1">
      <alignment horizontal="center" vertical="center"/>
    </xf>
    <xf numFmtId="3" fontId="30" fillId="16" borderId="1" xfId="0" applyNumberFormat="1" applyFont="1" applyFill="1" applyBorder="1" applyAlignment="1">
      <alignment horizontal="center" vertical="center"/>
    </xf>
    <xf numFmtId="3" fontId="30" fillId="16" borderId="1" xfId="0" applyNumberFormat="1" applyFont="1" applyFill="1" applyBorder="1" applyAlignment="1">
      <alignment horizontal="center" vertical="center" wrapText="1"/>
    </xf>
    <xf numFmtId="3" fontId="30" fillId="16" borderId="25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/>
    </xf>
    <xf numFmtId="4" fontId="30" fillId="18" borderId="1" xfId="3" applyNumberFormat="1" applyFont="1" applyFill="1" applyBorder="1" applyAlignment="1">
      <alignment horizontal="right"/>
    </xf>
    <xf numFmtId="4" fontId="30" fillId="18" borderId="25" xfId="3" applyNumberFormat="1" applyFont="1" applyFill="1" applyBorder="1" applyAlignment="1">
      <alignment horizontal="right"/>
    </xf>
    <xf numFmtId="0" fontId="8" fillId="0" borderId="1" xfId="0" applyNumberFormat="1" applyFont="1" applyBorder="1" applyAlignment="1">
      <alignment horizontal="center" vertical="center" wrapText="1"/>
    </xf>
    <xf numFmtId="3" fontId="30" fillId="16" borderId="1" xfId="0" applyNumberFormat="1" applyFont="1" applyFill="1" applyBorder="1" applyAlignment="1">
      <alignment horizontal="center"/>
    </xf>
    <xf numFmtId="4" fontId="30" fillId="16" borderId="1" xfId="0" applyNumberFormat="1" applyFont="1" applyFill="1" applyBorder="1"/>
    <xf numFmtId="4" fontId="30" fillId="16" borderId="25" xfId="0" applyNumberFormat="1" applyFont="1" applyFill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/>
    <xf numFmtId="3" fontId="8" fillId="0" borderId="0" xfId="0" applyNumberFormat="1" applyFont="1"/>
    <xf numFmtId="3" fontId="31" fillId="0" borderId="0" xfId="0" applyNumberFormat="1" applyFont="1" applyAlignment="1">
      <alignment wrapText="1"/>
    </xf>
    <xf numFmtId="0" fontId="30" fillId="16" borderId="33" xfId="0" quotePrefix="1" applyNumberFormat="1" applyFont="1" applyFill="1" applyBorder="1" applyAlignment="1">
      <alignment horizontal="center" vertical="center" wrapText="1"/>
    </xf>
    <xf numFmtId="0" fontId="30" fillId="16" borderId="34" xfId="0" applyNumberFormat="1" applyFont="1" applyFill="1" applyBorder="1" applyAlignment="1">
      <alignment horizontal="center" vertical="center" wrapText="1"/>
    </xf>
    <xf numFmtId="3" fontId="30" fillId="16" borderId="34" xfId="0" applyNumberFormat="1" applyFont="1" applyFill="1" applyBorder="1" applyAlignment="1">
      <alignment horizontal="center" vertical="center" wrapText="1"/>
    </xf>
    <xf numFmtId="0" fontId="30" fillId="17" borderId="15" xfId="0" applyNumberFormat="1" applyFont="1" applyFill="1" applyBorder="1" applyAlignment="1">
      <alignment horizontal="center"/>
    </xf>
    <xf numFmtId="4" fontId="30" fillId="17" borderId="15" xfId="0" applyNumberFormat="1" applyFont="1" applyFill="1" applyBorder="1"/>
    <xf numFmtId="0" fontId="6" fillId="0" borderId="9" xfId="0" applyNumberFormat="1" applyFont="1" applyBorder="1" applyAlignment="1">
      <alignment horizontal="center"/>
    </xf>
    <xf numFmtId="4" fontId="6" fillId="0" borderId="9" xfId="0" applyNumberFormat="1" applyFont="1" applyBorder="1"/>
    <xf numFmtId="4" fontId="6" fillId="15" borderId="9" xfId="0" applyNumberFormat="1" applyFont="1" applyFill="1" applyBorder="1"/>
    <xf numFmtId="0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/>
    <xf numFmtId="4" fontId="6" fillId="15" borderId="1" xfId="0" applyNumberFormat="1" applyFont="1" applyFill="1" applyBorder="1"/>
    <xf numFmtId="0" fontId="6" fillId="0" borderId="36" xfId="0" applyNumberFormat="1" applyFont="1" applyBorder="1" applyAlignment="1">
      <alignment horizontal="center"/>
    </xf>
    <xf numFmtId="4" fontId="6" fillId="0" borderId="36" xfId="0" applyNumberFormat="1" applyFont="1" applyBorder="1"/>
    <xf numFmtId="4" fontId="6" fillId="15" borderId="36" xfId="0" applyNumberFormat="1" applyFont="1" applyFill="1" applyBorder="1"/>
    <xf numFmtId="0" fontId="6" fillId="0" borderId="9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30" fillId="17" borderId="1" xfId="0" applyNumberFormat="1" applyFont="1" applyFill="1" applyBorder="1" applyAlignment="1">
      <alignment horizontal="center"/>
    </xf>
    <xf numFmtId="0" fontId="30" fillId="17" borderId="1" xfId="0" applyNumberFormat="1" applyFont="1" applyFill="1" applyBorder="1" applyAlignment="1">
      <alignment horizontal="center" wrapText="1"/>
    </xf>
    <xf numFmtId="4" fontId="30" fillId="17" borderId="1" xfId="0" applyNumberFormat="1" applyFont="1" applyFill="1" applyBorder="1"/>
    <xf numFmtId="4" fontId="30" fillId="17" borderId="1" xfId="0" applyNumberFormat="1" applyFont="1" applyFill="1" applyBorder="1" applyAlignment="1">
      <alignment wrapText="1"/>
    </xf>
    <xf numFmtId="0" fontId="6" fillId="0" borderId="27" xfId="0" applyNumberFormat="1" applyFont="1" applyBorder="1" applyAlignment="1">
      <alignment horizontal="center"/>
    </xf>
    <xf numFmtId="4" fontId="6" fillId="0" borderId="27" xfId="0" applyNumberFormat="1" applyFont="1" applyBorder="1"/>
    <xf numFmtId="4" fontId="6" fillId="15" borderId="27" xfId="0" applyNumberFormat="1" applyFont="1" applyFill="1" applyBorder="1"/>
    <xf numFmtId="0" fontId="30" fillId="17" borderId="15" xfId="0" applyNumberFormat="1" applyFont="1" applyFill="1" applyBorder="1" applyAlignment="1">
      <alignment horizontal="center" wrapText="1" shrinkToFit="1"/>
    </xf>
    <xf numFmtId="0" fontId="6" fillId="0" borderId="9" xfId="0" applyNumberFormat="1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center" shrinkToFit="1"/>
    </xf>
    <xf numFmtId="49" fontId="6" fillId="0" borderId="1" xfId="0" applyNumberFormat="1" applyFont="1" applyBorder="1" applyAlignment="1">
      <alignment horizontal="center" shrinkToFit="1"/>
    </xf>
    <xf numFmtId="0" fontId="6" fillId="16" borderId="1" xfId="0" applyNumberFormat="1" applyFont="1" applyFill="1" applyBorder="1" applyAlignment="1">
      <alignment horizontal="center"/>
    </xf>
    <xf numFmtId="0" fontId="30" fillId="16" borderId="1" xfId="0" quotePrefix="1" applyNumberFormat="1" applyFont="1" applyFill="1" applyBorder="1" applyAlignment="1">
      <alignment horizontal="center" vertical="justify"/>
    </xf>
    <xf numFmtId="0" fontId="6" fillId="11" borderId="0" xfId="0" applyNumberFormat="1" applyFont="1" applyFill="1" applyBorder="1" applyAlignment="1">
      <alignment horizontal="center"/>
    </xf>
    <xf numFmtId="0" fontId="8" fillId="11" borderId="0" xfId="0" quotePrefix="1" applyNumberFormat="1" applyFont="1" applyFill="1" applyBorder="1" applyAlignment="1">
      <alignment horizontal="center" vertical="justify"/>
    </xf>
    <xf numFmtId="4" fontId="8" fillId="11" borderId="0" xfId="0" applyNumberFormat="1" applyFont="1" applyFill="1" applyBorder="1"/>
    <xf numFmtId="3" fontId="8" fillId="11" borderId="0" xfId="0" applyNumberFormat="1" applyFont="1" applyFill="1" applyBorder="1"/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/>
    <xf numFmtId="0" fontId="0" fillId="0" borderId="0" xfId="0" applyFont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/>
    <xf numFmtId="0" fontId="6" fillId="0" borderId="32" xfId="0" applyNumberFormat="1" applyFont="1" applyBorder="1" applyAlignment="1">
      <alignment horizontal="center"/>
    </xf>
    <xf numFmtId="0" fontId="6" fillId="0" borderId="0" xfId="0" applyNumberFormat="1" applyFont="1"/>
    <xf numFmtId="3" fontId="6" fillId="0" borderId="32" xfId="0" applyNumberFormat="1" applyFont="1" applyBorder="1"/>
    <xf numFmtId="3" fontId="10" fillId="0" borderId="0" xfId="0" applyNumberFormat="1" applyFont="1" applyAlignment="1">
      <alignment horizontal="center"/>
    </xf>
    <xf numFmtId="0" fontId="24" fillId="1" borderId="35" xfId="0" applyFont="1" applyFill="1" applyBorder="1" applyAlignment="1">
      <alignment horizontal="center"/>
    </xf>
    <xf numFmtId="0" fontId="25" fillId="12" borderId="0" xfId="0" applyFont="1" applyFill="1" applyBorder="1" applyAlignment="1">
      <alignment horizontal="center"/>
    </xf>
    <xf numFmtId="0" fontId="24" fillId="1" borderId="26" xfId="0" applyFont="1" applyFill="1" applyBorder="1" applyAlignment="1">
      <alignment horizontal="right" vertical="center" wrapText="1"/>
    </xf>
    <xf numFmtId="0" fontId="24" fillId="1" borderId="6" xfId="0" applyFont="1" applyFill="1" applyBorder="1" applyAlignment="1">
      <alignment horizontal="left" wrapText="1"/>
    </xf>
    <xf numFmtId="0" fontId="24" fillId="0" borderId="2" xfId="0" applyFont="1" applyFill="1" applyBorder="1" applyAlignment="1">
      <alignment horizontal="left" wrapText="1"/>
    </xf>
    <xf numFmtId="4" fontId="25" fillId="0" borderId="1" xfId="0" applyNumberFormat="1" applyFont="1" applyFill="1" applyBorder="1"/>
    <xf numFmtId="4" fontId="25" fillId="14" borderId="1" xfId="0" applyNumberFormat="1" applyFont="1" applyFill="1" applyBorder="1"/>
    <xf numFmtId="4" fontId="25" fillId="11" borderId="1" xfId="0" applyNumberFormat="1" applyFont="1" applyFill="1" applyBorder="1"/>
    <xf numFmtId="4" fontId="25" fillId="0" borderId="24" xfId="0" applyNumberFormat="1" applyFont="1" applyFill="1" applyBorder="1"/>
    <xf numFmtId="0" fontId="24" fillId="0" borderId="12" xfId="0" applyFont="1" applyFill="1" applyBorder="1" applyAlignment="1">
      <alignment horizontal="left" wrapText="1"/>
    </xf>
    <xf numFmtId="4" fontId="25" fillId="0" borderId="27" xfId="0" applyNumberFormat="1" applyFont="1" applyFill="1" applyBorder="1"/>
    <xf numFmtId="4" fontId="25" fillId="14" borderId="27" xfId="0" applyNumberFormat="1" applyFont="1" applyFill="1" applyBorder="1"/>
    <xf numFmtId="0" fontId="24" fillId="0" borderId="3" xfId="0" applyFont="1" applyFill="1" applyBorder="1" applyAlignment="1">
      <alignment horizontal="left" wrapText="1"/>
    </xf>
    <xf numFmtId="4" fontId="25" fillId="0" borderId="36" xfId="0" applyNumberFormat="1" applyFont="1" applyFill="1" applyBorder="1"/>
    <xf numFmtId="4" fontId="25" fillId="14" borderId="36" xfId="0" applyNumberFormat="1" applyFont="1" applyFill="1" applyBorder="1"/>
    <xf numFmtId="4" fontId="25" fillId="11" borderId="36" xfId="0" applyNumberFormat="1" applyFont="1" applyFill="1" applyBorder="1"/>
    <xf numFmtId="4" fontId="25" fillId="0" borderId="41" xfId="0" applyNumberFormat="1" applyFont="1" applyFill="1" applyBorder="1"/>
    <xf numFmtId="0" fontId="24" fillId="0" borderId="1" xfId="0" applyFont="1" applyFill="1" applyBorder="1" applyAlignment="1">
      <alignment horizontal="center" wrapText="1"/>
    </xf>
    <xf numFmtId="0" fontId="8" fillId="12" borderId="8" xfId="0" applyFont="1" applyFill="1" applyBorder="1" applyAlignment="1">
      <alignment horizontal="center"/>
    </xf>
    <xf numFmtId="4" fontId="8" fillId="12" borderId="1" xfId="0" applyNumberFormat="1" applyFont="1" applyFill="1" applyBorder="1"/>
    <xf numFmtId="0" fontId="8" fillId="12" borderId="44" xfId="0" applyFont="1" applyFill="1" applyBorder="1" applyAlignment="1">
      <alignment horizontal="center" wrapText="1"/>
    </xf>
    <xf numFmtId="4" fontId="8" fillId="12" borderId="42" xfId="0" applyNumberFormat="1" applyFont="1" applyFill="1" applyBorder="1" applyAlignment="1"/>
    <xf numFmtId="4" fontId="8" fillId="11" borderId="42" xfId="0" applyNumberFormat="1" applyFont="1" applyFill="1" applyBorder="1" applyAlignment="1">
      <alignment horizontal="center"/>
    </xf>
    <xf numFmtId="4" fontId="8" fillId="12" borderId="16" xfId="0" applyNumberFormat="1" applyFont="1" applyFill="1" applyBorder="1" applyAlignment="1">
      <alignment horizontal="center" wrapText="1"/>
    </xf>
    <xf numFmtId="3" fontId="8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/>
    </xf>
    <xf numFmtId="0" fontId="8" fillId="0" borderId="32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 wrapText="1"/>
    </xf>
    <xf numFmtId="3" fontId="6" fillId="11" borderId="0" xfId="0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0" fillId="11" borderId="0" xfId="0" applyFont="1" applyFill="1"/>
    <xf numFmtId="0" fontId="0" fillId="0" borderId="0" xfId="0" applyFont="1" applyBorder="1" applyAlignment="1">
      <alignment horizontal="center"/>
    </xf>
    <xf numFmtId="0" fontId="0" fillId="11" borderId="0" xfId="0" applyFont="1" applyFill="1"/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3" fontId="19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wrapText="1"/>
    </xf>
    <xf numFmtId="4" fontId="6" fillId="11" borderId="9" xfId="0" applyNumberFormat="1" applyFont="1" applyFill="1" applyBorder="1"/>
    <xf numFmtId="4" fontId="6" fillId="11" borderId="1" xfId="0" applyNumberFormat="1" applyFont="1" applyFill="1" applyBorder="1"/>
    <xf numFmtId="4" fontId="6" fillId="11" borderId="36" xfId="0" applyNumberFormat="1" applyFont="1" applyFill="1" applyBorder="1"/>
    <xf numFmtId="4" fontId="6" fillId="11" borderId="27" xfId="0" applyNumberFormat="1" applyFont="1" applyFill="1" applyBorder="1"/>
    <xf numFmtId="0" fontId="1" fillId="0" borderId="0" xfId="1" applyFont="1"/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wrapText="1"/>
    </xf>
    <xf numFmtId="4" fontId="6" fillId="11" borderId="9" xfId="1" applyNumberFormat="1" applyFont="1" applyFill="1" applyBorder="1" applyAlignment="1">
      <alignment horizontal="right" wrapText="1"/>
    </xf>
    <xf numFmtId="4" fontId="6" fillId="15" borderId="9" xfId="0" applyNumberFormat="1" applyFont="1" applyFill="1" applyBorder="1" applyAlignment="1">
      <alignment wrapText="1"/>
    </xf>
    <xf numFmtId="4" fontId="6" fillId="15" borderId="1" xfId="0" applyNumberFormat="1" applyFont="1" applyFill="1" applyBorder="1" applyAlignment="1">
      <alignment wrapText="1"/>
    </xf>
    <xf numFmtId="4" fontId="6" fillId="15" borderId="27" xfId="0" applyNumberFormat="1" applyFont="1" applyFill="1" applyBorder="1" applyAlignment="1">
      <alignment wrapText="1"/>
    </xf>
    <xf numFmtId="4" fontId="8" fillId="11" borderId="1" xfId="0" applyNumberFormat="1" applyFont="1" applyFill="1" applyBorder="1"/>
    <xf numFmtId="49" fontId="1" fillId="0" borderId="0" xfId="1" applyNumberFormat="1" applyFont="1" applyAlignment="1">
      <alignment horizontal="left" wrapText="1"/>
    </xf>
    <xf numFmtId="3" fontId="18" fillId="0" borderId="0" xfId="0" applyNumberFormat="1" applyFont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vertical="center" wrapText="1"/>
    </xf>
    <xf numFmtId="3" fontId="8" fillId="9" borderId="1" xfId="1" applyNumberFormat="1" applyFont="1" applyFill="1" applyBorder="1" applyAlignment="1">
      <alignment horizontal="right"/>
    </xf>
    <xf numFmtId="4" fontId="8" fillId="9" borderId="1" xfId="1" applyNumberFormat="1" applyFont="1" applyFill="1" applyBorder="1" applyAlignment="1">
      <alignment horizontal="right"/>
    </xf>
    <xf numFmtId="4" fontId="10" fillId="0" borderId="1" xfId="1" applyNumberFormat="1" applyFont="1" applyBorder="1" applyAlignment="1">
      <alignment horizontal="right"/>
    </xf>
    <xf numFmtId="4" fontId="10" fillId="5" borderId="1" xfId="1" applyNumberFormat="1" applyFont="1" applyFill="1" applyBorder="1" applyAlignment="1">
      <alignment horizontal="right" shrinkToFit="1"/>
    </xf>
    <xf numFmtId="0" fontId="10" fillId="0" borderId="12" xfId="1" applyNumberFormat="1" applyFont="1" applyBorder="1"/>
    <xf numFmtId="0" fontId="1" fillId="0" borderId="27" xfId="1" applyBorder="1"/>
    <xf numFmtId="4" fontId="10" fillId="5" borderId="27" xfId="1" applyNumberFormat="1" applyFont="1" applyFill="1" applyBorder="1" applyAlignment="1">
      <alignment horizontal="right"/>
    </xf>
    <xf numFmtId="4" fontId="10" fillId="0" borderId="45" xfId="1" applyNumberFormat="1" applyFont="1" applyBorder="1" applyAlignment="1">
      <alignment horizontal="right"/>
    </xf>
    <xf numFmtId="4" fontId="10" fillId="5" borderId="20" xfId="1" applyNumberFormat="1" applyFont="1" applyFill="1" applyBorder="1" applyAlignment="1">
      <alignment horizontal="right"/>
    </xf>
    <xf numFmtId="0" fontId="9" fillId="8" borderId="46" xfId="1" applyNumberFormat="1" applyFont="1" applyFill="1" applyBorder="1" applyAlignment="1">
      <alignment horizontal="left" wrapText="1"/>
    </xf>
    <xf numFmtId="0" fontId="9" fillId="8" borderId="47" xfId="1" applyNumberFormat="1" applyFont="1" applyFill="1" applyBorder="1" applyAlignment="1">
      <alignment horizontal="left" wrapText="1"/>
    </xf>
    <xf numFmtId="4" fontId="9" fillId="8" borderId="28" xfId="1" applyNumberFormat="1" applyFont="1" applyFill="1" applyBorder="1" applyAlignment="1">
      <alignment horizontal="right" wrapText="1"/>
    </xf>
    <xf numFmtId="4" fontId="9" fillId="8" borderId="48" xfId="1" applyNumberFormat="1" applyFont="1" applyFill="1" applyBorder="1" applyAlignment="1">
      <alignment horizontal="right" wrapText="1"/>
    </xf>
    <xf numFmtId="0" fontId="10" fillId="0" borderId="3" xfId="1" applyNumberFormat="1" applyFont="1" applyBorder="1"/>
    <xf numFmtId="0" fontId="10" fillId="5" borderId="36" xfId="1" applyNumberFormat="1" applyFont="1" applyFill="1" applyBorder="1" applyAlignment="1">
      <alignment horizontal="right"/>
    </xf>
    <xf numFmtId="4" fontId="10" fillId="5" borderId="36" xfId="1" applyNumberFormat="1" applyFont="1" applyFill="1" applyBorder="1" applyAlignment="1">
      <alignment horizontal="right"/>
    </xf>
    <xf numFmtId="4" fontId="10" fillId="0" borderId="49" xfId="1" applyNumberFormat="1" applyFont="1" applyBorder="1" applyAlignment="1">
      <alignment horizontal="right"/>
    </xf>
    <xf numFmtId="0" fontId="8" fillId="9" borderId="46" xfId="1" applyNumberFormat="1" applyFont="1" applyFill="1" applyBorder="1" applyAlignment="1">
      <alignment horizontal="left"/>
    </xf>
    <xf numFmtId="3" fontId="8" fillId="9" borderId="28" xfId="1" applyNumberFormat="1" applyFont="1" applyFill="1" applyBorder="1" applyAlignment="1">
      <alignment horizontal="right"/>
    </xf>
    <xf numFmtId="4" fontId="8" fillId="9" borderId="28" xfId="1" applyNumberFormat="1" applyFont="1" applyFill="1" applyBorder="1" applyAlignment="1">
      <alignment horizontal="right"/>
    </xf>
    <xf numFmtId="4" fontId="8" fillId="9" borderId="48" xfId="1" applyNumberFormat="1" applyFont="1" applyFill="1" applyBorder="1" applyAlignment="1">
      <alignment horizontal="right"/>
    </xf>
    <xf numFmtId="0" fontId="2" fillId="7" borderId="50" xfId="1" applyFont="1" applyFill="1" applyBorder="1"/>
    <xf numFmtId="49" fontId="3" fillId="7" borderId="34" xfId="1" applyNumberFormat="1" applyFont="1" applyFill="1" applyBorder="1" applyAlignment="1">
      <alignment horizontal="center" wrapText="1"/>
    </xf>
    <xf numFmtId="49" fontId="3" fillId="7" borderId="51" xfId="1" applyNumberFormat="1" applyFont="1" applyFill="1" applyBorder="1" applyAlignment="1">
      <alignment horizontal="center" wrapText="1"/>
    </xf>
    <xf numFmtId="49" fontId="3" fillId="7" borderId="52" xfId="1" applyNumberFormat="1" applyFont="1" applyFill="1" applyBorder="1" applyAlignment="1">
      <alignment horizontal="center" wrapText="1"/>
    </xf>
    <xf numFmtId="0" fontId="2" fillId="2" borderId="16" xfId="1" applyFont="1" applyFill="1" applyBorder="1"/>
    <xf numFmtId="49" fontId="3" fillId="2" borderId="28" xfId="1" applyNumberFormat="1" applyFont="1" applyFill="1" applyBorder="1" applyAlignment="1">
      <alignment horizontal="center" wrapText="1"/>
    </xf>
    <xf numFmtId="49" fontId="3" fillId="2" borderId="29" xfId="1" applyNumberFormat="1" applyFont="1" applyFill="1" applyBorder="1" applyAlignment="1">
      <alignment horizontal="center" wrapText="1"/>
    </xf>
    <xf numFmtId="49" fontId="3" fillId="2" borderId="48" xfId="1" applyNumberFormat="1" applyFont="1" applyFill="1" applyBorder="1" applyAlignment="1">
      <alignment horizontal="center" wrapText="1"/>
    </xf>
    <xf numFmtId="0" fontId="8" fillId="5" borderId="6" xfId="1" applyFont="1" applyFill="1" applyBorder="1" applyAlignment="1">
      <alignment wrapText="1"/>
    </xf>
    <xf numFmtId="3" fontId="8" fillId="0" borderId="36" xfId="1" applyNumberFormat="1" applyFont="1" applyFill="1" applyBorder="1" applyAlignment="1">
      <alignment horizontal="right"/>
    </xf>
    <xf numFmtId="4" fontId="8" fillId="0" borderId="53" xfId="1" applyNumberFormat="1" applyFont="1" applyFill="1" applyBorder="1" applyAlignment="1">
      <alignment horizontal="right"/>
    </xf>
    <xf numFmtId="0" fontId="1" fillId="5" borderId="46" xfId="1" applyFill="1" applyBorder="1"/>
    <xf numFmtId="4" fontId="8" fillId="5" borderId="28" xfId="1" applyNumberFormat="1" applyFont="1" applyFill="1" applyBorder="1"/>
    <xf numFmtId="4" fontId="8" fillId="5" borderId="48" xfId="1" applyNumberFormat="1" applyFont="1" applyFill="1" applyBorder="1"/>
    <xf numFmtId="0" fontId="6" fillId="0" borderId="16" xfId="1" applyFont="1" applyBorder="1" applyAlignment="1">
      <alignment wrapText="1"/>
    </xf>
    <xf numFmtId="0" fontId="1" fillId="0" borderId="29" xfId="1" applyBorder="1"/>
    <xf numFmtId="4" fontId="8" fillId="0" borderId="47" xfId="1" applyNumberFormat="1" applyFont="1" applyBorder="1"/>
    <xf numFmtId="4" fontId="8" fillId="0" borderId="28" xfId="1" applyNumberFormat="1" applyFont="1" applyBorder="1"/>
    <xf numFmtId="4" fontId="8" fillId="0" borderId="30" xfId="1" applyNumberFormat="1" applyFont="1" applyBorder="1"/>
    <xf numFmtId="4" fontId="6" fillId="11" borderId="21" xfId="1" applyNumberFormat="1" applyFont="1" applyFill="1" applyBorder="1" applyAlignment="1">
      <alignment horizontal="right" wrapText="1"/>
    </xf>
    <xf numFmtId="4" fontId="6" fillId="11" borderId="41" xfId="1" applyNumberFormat="1" applyFont="1" applyFill="1" applyBorder="1" applyAlignment="1">
      <alignment horizontal="right" wrapText="1"/>
    </xf>
    <xf numFmtId="4" fontId="8" fillId="6" borderId="54" xfId="1" applyNumberFormat="1" applyFont="1" applyFill="1" applyBorder="1"/>
    <xf numFmtId="4" fontId="10" fillId="0" borderId="9" xfId="1" applyNumberFormat="1" applyFont="1" applyBorder="1" applyAlignment="1">
      <alignment horizontal="right"/>
    </xf>
    <xf numFmtId="4" fontId="10" fillId="5" borderId="41" xfId="1" applyNumberFormat="1" applyFont="1" applyFill="1" applyBorder="1" applyAlignment="1">
      <alignment horizontal="right"/>
    </xf>
    <xf numFmtId="0" fontId="8" fillId="9" borderId="2" xfId="1" applyNumberFormat="1" applyFont="1" applyFill="1" applyBorder="1" applyAlignment="1">
      <alignment horizontal="left"/>
    </xf>
    <xf numFmtId="4" fontId="8" fillId="9" borderId="24" xfId="1" applyNumberFormat="1" applyFont="1" applyFill="1" applyBorder="1" applyAlignment="1">
      <alignment horizontal="right"/>
    </xf>
    <xf numFmtId="0" fontId="6" fillId="11" borderId="8" xfId="0" applyNumberFormat="1" applyFont="1" applyFill="1" applyBorder="1" applyAlignment="1">
      <alignment horizontal="left" wrapText="1"/>
    </xf>
    <xf numFmtId="4" fontId="8" fillId="9" borderId="21" xfId="1" applyNumberFormat="1" applyFont="1" applyFill="1" applyBorder="1" applyAlignment="1">
      <alignment horizontal="right"/>
    </xf>
    <xf numFmtId="0" fontId="6" fillId="0" borderId="12" xfId="0" applyNumberFormat="1" applyFont="1" applyBorder="1" applyAlignment="1">
      <alignment horizontal="left"/>
    </xf>
    <xf numFmtId="4" fontId="9" fillId="7" borderId="48" xfId="1" applyNumberFormat="1" applyFont="1" applyFill="1" applyBorder="1"/>
    <xf numFmtId="4" fontId="10" fillId="0" borderId="32" xfId="1" applyNumberFormat="1" applyFont="1" applyBorder="1" applyAlignment="1">
      <alignment horizontal="right"/>
    </xf>
    <xf numFmtId="4" fontId="10" fillId="0" borderId="22" xfId="1" applyNumberFormat="1" applyFont="1" applyBorder="1" applyAlignment="1">
      <alignment horizontal="right"/>
    </xf>
    <xf numFmtId="0" fontId="13" fillId="12" borderId="0" xfId="0" applyNumberFormat="1" applyFont="1" applyFill="1" applyBorder="1" applyAlignment="1">
      <alignment horizontal="center"/>
    </xf>
    <xf numFmtId="4" fontId="6" fillId="19" borderId="9" xfId="0" applyNumberFormat="1" applyFont="1" applyFill="1" applyBorder="1" applyAlignment="1">
      <alignment horizontal="right"/>
    </xf>
    <xf numFmtId="4" fontId="30" fillId="16" borderId="1" xfId="0" applyNumberFormat="1" applyFont="1" applyFill="1" applyBorder="1"/>
    <xf numFmtId="4" fontId="30" fillId="17" borderId="15" xfId="0" applyNumberFormat="1" applyFont="1" applyFill="1" applyBorder="1"/>
    <xf numFmtId="4" fontId="6" fillId="0" borderId="9" xfId="0" applyNumberFormat="1" applyFont="1" applyBorder="1"/>
    <xf numFmtId="4" fontId="6" fillId="0" borderId="1" xfId="0" applyNumberFormat="1" applyFont="1" applyBorder="1"/>
    <xf numFmtId="4" fontId="6" fillId="0" borderId="36" xfId="0" applyNumberFormat="1" applyFont="1" applyBorder="1"/>
    <xf numFmtId="4" fontId="30" fillId="17" borderId="1" xfId="0" applyNumberFormat="1" applyFont="1" applyFill="1" applyBorder="1"/>
    <xf numFmtId="4" fontId="6" fillId="0" borderId="27" xfId="0" applyNumberFormat="1" applyFont="1" applyBorder="1"/>
    <xf numFmtId="4" fontId="6" fillId="0" borderId="9" xfId="0" applyNumberFormat="1" applyFont="1" applyFill="1" applyBorder="1"/>
    <xf numFmtId="4" fontId="30" fillId="16" borderId="1" xfId="0" applyNumberFormat="1" applyFont="1" applyFill="1" applyBorder="1"/>
    <xf numFmtId="4" fontId="30" fillId="17" borderId="15" xfId="0" applyNumberFormat="1" applyFont="1" applyFill="1" applyBorder="1"/>
    <xf numFmtId="4" fontId="6" fillId="0" borderId="9" xfId="0" applyNumberFormat="1" applyFont="1" applyBorder="1"/>
    <xf numFmtId="4" fontId="6" fillId="15" borderId="9" xfId="0" applyNumberFormat="1" applyFont="1" applyFill="1" applyBorder="1"/>
    <xf numFmtId="4" fontId="6" fillId="0" borderId="1" xfId="0" applyNumberFormat="1" applyFont="1" applyBorder="1"/>
    <xf numFmtId="4" fontId="6" fillId="15" borderId="1" xfId="0" applyNumberFormat="1" applyFont="1" applyFill="1" applyBorder="1"/>
    <xf numFmtId="4" fontId="6" fillId="0" borderId="36" xfId="0" applyNumberFormat="1" applyFont="1" applyBorder="1"/>
    <xf numFmtId="4" fontId="6" fillId="15" borderId="36" xfId="0" applyNumberFormat="1" applyFont="1" applyFill="1" applyBorder="1"/>
    <xf numFmtId="4" fontId="30" fillId="17" borderId="1" xfId="0" applyNumberFormat="1" applyFont="1" applyFill="1" applyBorder="1"/>
    <xf numFmtId="4" fontId="6" fillId="0" borderId="27" xfId="0" applyNumberFormat="1" applyFont="1" applyBorder="1"/>
    <xf numFmtId="4" fontId="6" fillId="15" borderId="27" xfId="0" applyNumberFormat="1" applyFont="1" applyFill="1" applyBorder="1"/>
    <xf numFmtId="4" fontId="6" fillId="0" borderId="9" xfId="0" applyNumberFormat="1" applyFont="1" applyFill="1" applyBorder="1"/>
    <xf numFmtId="4" fontId="6" fillId="11" borderId="9" xfId="0" applyNumberFormat="1" applyFont="1" applyFill="1" applyBorder="1"/>
    <xf numFmtId="4" fontId="6" fillId="11" borderId="1" xfId="0" applyNumberFormat="1" applyFont="1" applyFill="1" applyBorder="1"/>
    <xf numFmtId="4" fontId="6" fillId="11" borderId="36" xfId="0" applyNumberFormat="1" applyFont="1" applyFill="1" applyBorder="1"/>
    <xf numFmtId="4" fontId="6" fillId="11" borderId="27" xfId="0" applyNumberFormat="1" applyFont="1" applyFill="1" applyBorder="1"/>
    <xf numFmtId="4" fontId="30" fillId="16" borderId="1" xfId="0" applyNumberFormat="1" applyFont="1" applyFill="1" applyBorder="1"/>
    <xf numFmtId="4" fontId="30" fillId="17" borderId="15" xfId="0" applyNumberFormat="1" applyFont="1" applyFill="1" applyBorder="1"/>
    <xf numFmtId="4" fontId="6" fillId="0" borderId="9" xfId="0" applyNumberFormat="1" applyFont="1" applyBorder="1"/>
    <xf numFmtId="4" fontId="6" fillId="0" borderId="1" xfId="0" applyNumberFormat="1" applyFont="1" applyBorder="1"/>
    <xf numFmtId="4" fontId="6" fillId="0" borderId="36" xfId="0" applyNumberFormat="1" applyFont="1" applyBorder="1"/>
    <xf numFmtId="4" fontId="30" fillId="17" borderId="1" xfId="0" applyNumberFormat="1" applyFont="1" applyFill="1" applyBorder="1"/>
    <xf numFmtId="4" fontId="6" fillId="0" borderId="27" xfId="0" applyNumberFormat="1" applyFont="1" applyBorder="1"/>
    <xf numFmtId="4" fontId="6" fillId="0" borderId="9" xfId="0" applyNumberFormat="1" applyFont="1" applyFill="1" applyBorder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49" fontId="1" fillId="0" borderId="0" xfId="1" applyNumberFormat="1" applyFont="1" applyAlignment="1">
      <alignment horizontal="left" wrapText="1"/>
    </xf>
    <xf numFmtId="49" fontId="4" fillId="0" borderId="0" xfId="1" applyNumberFormat="1" applyFont="1" applyAlignment="1">
      <alignment horizontal="left" wrapText="1"/>
    </xf>
    <xf numFmtId="0" fontId="0" fillId="0" borderId="37" xfId="0" applyBorder="1" applyAlignment="1">
      <alignment horizontal="center"/>
    </xf>
    <xf numFmtId="0" fontId="0" fillId="0" borderId="37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/>
    </xf>
    <xf numFmtId="0" fontId="13" fillId="12" borderId="16" xfId="0" applyNumberFormat="1" applyFont="1" applyFill="1" applyBorder="1" applyAlignment="1">
      <alignment horizontal="center"/>
    </xf>
    <xf numFmtId="0" fontId="13" fillId="12" borderId="29" xfId="0" applyNumberFormat="1" applyFont="1" applyFill="1" applyBorder="1" applyAlignment="1">
      <alignment horizontal="center"/>
    </xf>
    <xf numFmtId="0" fontId="13" fillId="12" borderId="30" xfId="0" applyNumberFormat="1" applyFont="1" applyFill="1" applyBorder="1" applyAlignment="1">
      <alignment horizontal="center"/>
    </xf>
    <xf numFmtId="0" fontId="14" fillId="11" borderId="0" xfId="0" applyFont="1" applyFill="1" applyBorder="1" applyAlignment="1">
      <alignment horizontal="center"/>
    </xf>
    <xf numFmtId="0" fontId="1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3" fontId="19" fillId="0" borderId="0" xfId="0" applyNumberFormat="1" applyFont="1" applyBorder="1" applyAlignment="1">
      <alignment horizontal="center" vertical="center" wrapText="1"/>
    </xf>
    <xf numFmtId="0" fontId="25" fillId="0" borderId="0" xfId="0" quotePrefix="1" applyFont="1" applyBorder="1" applyAlignment="1">
      <alignment horizontal="left" wrapText="1"/>
    </xf>
    <xf numFmtId="0" fontId="23" fillId="0" borderId="7" xfId="0" applyFont="1" applyBorder="1" applyAlignment="1">
      <alignment horizontal="left"/>
    </xf>
    <xf numFmtId="0" fontId="24" fillId="12" borderId="16" xfId="0" applyFont="1" applyFill="1" applyBorder="1" applyAlignment="1">
      <alignment horizontal="center"/>
    </xf>
    <xf numFmtId="0" fontId="24" fillId="12" borderId="29" xfId="0" applyFont="1" applyFill="1" applyBorder="1" applyAlignment="1">
      <alignment horizontal="center"/>
    </xf>
    <xf numFmtId="0" fontId="25" fillId="12" borderId="29" xfId="0" applyFont="1" applyFill="1" applyBorder="1" applyAlignment="1">
      <alignment horizontal="center"/>
    </xf>
    <xf numFmtId="0" fontId="25" fillId="12" borderId="30" xfId="0" applyFont="1" applyFill="1" applyBorder="1" applyAlignment="1">
      <alignment horizontal="center"/>
    </xf>
    <xf numFmtId="0" fontId="24" fillId="0" borderId="3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4" fillId="11" borderId="1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14" borderId="34" xfId="0" applyFont="1" applyFill="1" applyBorder="1" applyAlignment="1">
      <alignment horizontal="center" vertical="center" wrapText="1"/>
    </xf>
    <xf numFmtId="0" fontId="24" fillId="14" borderId="4" xfId="0" applyFont="1" applyFill="1" applyBorder="1" applyAlignment="1">
      <alignment horizontal="center" vertical="center" wrapText="1"/>
    </xf>
    <xf numFmtId="0" fontId="25" fillId="0" borderId="0" xfId="0" quotePrefix="1" applyFont="1" applyAlignment="1">
      <alignment wrapText="1"/>
    </xf>
    <xf numFmtId="0" fontId="25" fillId="0" borderId="0" xfId="0" applyFont="1" applyAlignment="1">
      <alignment wrapText="1"/>
    </xf>
    <xf numFmtId="4" fontId="8" fillId="12" borderId="42" xfId="0" applyNumberFormat="1" applyFont="1" applyFill="1" applyBorder="1" applyAlignment="1">
      <alignment horizontal="center"/>
    </xf>
    <xf numFmtId="4" fontId="8" fillId="12" borderId="43" xfId="0" applyNumberFormat="1" applyFont="1" applyFill="1" applyBorder="1" applyAlignment="1">
      <alignment horizontal="center"/>
    </xf>
    <xf numFmtId="4" fontId="8" fillId="11" borderId="42" xfId="0" applyNumberFormat="1" applyFont="1" applyFill="1" applyBorder="1" applyAlignment="1">
      <alignment horizontal="left"/>
    </xf>
    <xf numFmtId="4" fontId="8" fillId="12" borderId="16" xfId="0" applyNumberFormat="1" applyFont="1" applyFill="1" applyBorder="1" applyAlignment="1">
      <alignment horizontal="center" vertical="center"/>
    </xf>
    <xf numFmtId="4" fontId="8" fillId="12" borderId="29" xfId="0" applyNumberFormat="1" applyFont="1" applyFill="1" applyBorder="1" applyAlignment="1">
      <alignment horizontal="center" vertical="center"/>
    </xf>
    <xf numFmtId="4" fontId="8" fillId="12" borderId="30" xfId="0" applyNumberFormat="1" applyFont="1" applyFill="1" applyBorder="1" applyAlignment="1">
      <alignment horizontal="center" vertical="center"/>
    </xf>
    <xf numFmtId="0" fontId="8" fillId="14" borderId="34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</cellXfs>
  <cellStyles count="5">
    <cellStyle name="Comma" xfId="3" builtinId="3"/>
    <cellStyle name="Normal" xfId="0" builtinId="0"/>
    <cellStyle name="Normal 2" xfId="2"/>
    <cellStyle name="Normal 2 2" xfId="4"/>
    <cellStyle name="Normalno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E57"/>
  <sheetViews>
    <sheetView workbookViewId="0">
      <selection activeCell="D8" sqref="D8:D10"/>
    </sheetView>
  </sheetViews>
  <sheetFormatPr defaultRowHeight="15"/>
  <cols>
    <col min="1" max="1" width="57" customWidth="1"/>
    <col min="3" max="3" width="17" customWidth="1"/>
    <col min="4" max="4" width="15.140625" customWidth="1"/>
    <col min="5" max="5" width="16" customWidth="1"/>
  </cols>
  <sheetData>
    <row r="2" spans="1:5" ht="18">
      <c r="A2" s="312" t="s">
        <v>130</v>
      </c>
      <c r="B2" s="312"/>
      <c r="C2" s="312"/>
      <c r="D2" s="312"/>
      <c r="E2" s="312"/>
    </row>
    <row r="3" spans="1:5">
      <c r="A3" s="1"/>
      <c r="B3" s="1"/>
      <c r="C3" s="1"/>
      <c r="D3" s="1"/>
      <c r="E3" s="2" t="s">
        <v>131</v>
      </c>
    </row>
    <row r="4" spans="1:5" ht="15.75" thickBot="1">
      <c r="A4" s="1"/>
      <c r="B4" s="1"/>
      <c r="C4" s="1"/>
      <c r="D4" s="1"/>
      <c r="E4" s="1"/>
    </row>
    <row r="5" spans="1:5" ht="46.5" customHeight="1" thickBot="1">
      <c r="A5" s="250" t="s">
        <v>0</v>
      </c>
      <c r="B5" s="251" t="s">
        <v>1</v>
      </c>
      <c r="C5" s="252" t="s">
        <v>125</v>
      </c>
      <c r="D5" s="251" t="s">
        <v>2</v>
      </c>
      <c r="E5" s="253" t="s">
        <v>132</v>
      </c>
    </row>
    <row r="6" spans="1:5">
      <c r="A6" s="30" t="s">
        <v>3</v>
      </c>
      <c r="B6" s="32" t="s">
        <v>4</v>
      </c>
      <c r="C6" s="217">
        <v>0</v>
      </c>
      <c r="D6" s="99">
        <v>0</v>
      </c>
      <c r="E6" s="265">
        <f>C6+D6</f>
        <v>0</v>
      </c>
    </row>
    <row r="7" spans="1:5">
      <c r="A7" s="31" t="s">
        <v>98</v>
      </c>
      <c r="B7" s="33" t="s">
        <v>5</v>
      </c>
      <c r="C7" s="100">
        <v>15000</v>
      </c>
      <c r="D7" s="100">
        <v>0</v>
      </c>
      <c r="E7" s="265">
        <f t="shared" ref="E7:E17" si="0">C7+D7</f>
        <v>15000</v>
      </c>
    </row>
    <row r="8" spans="1:5">
      <c r="A8" s="31" t="s">
        <v>93</v>
      </c>
      <c r="B8" s="33" t="s">
        <v>92</v>
      </c>
      <c r="C8" s="100">
        <v>4135200</v>
      </c>
      <c r="D8" s="100">
        <v>910000</v>
      </c>
      <c r="E8" s="265">
        <f t="shared" si="0"/>
        <v>5045200</v>
      </c>
    </row>
    <row r="9" spans="1:5">
      <c r="A9" s="31" t="s">
        <v>99</v>
      </c>
      <c r="B9" s="33" t="s">
        <v>92</v>
      </c>
      <c r="C9" s="100">
        <v>15000</v>
      </c>
      <c r="D9" s="100">
        <v>0</v>
      </c>
      <c r="E9" s="265">
        <f t="shared" si="0"/>
        <v>15000</v>
      </c>
    </row>
    <row r="10" spans="1:5">
      <c r="A10" s="31" t="s">
        <v>122</v>
      </c>
      <c r="B10" s="33" t="s">
        <v>92</v>
      </c>
      <c r="C10" s="104">
        <v>270000</v>
      </c>
      <c r="D10" s="103">
        <v>15000</v>
      </c>
      <c r="E10" s="265">
        <f t="shared" si="0"/>
        <v>285000</v>
      </c>
    </row>
    <row r="11" spans="1:5">
      <c r="A11" s="34" t="s">
        <v>6</v>
      </c>
      <c r="B11" s="35">
        <v>641</v>
      </c>
      <c r="C11" s="101">
        <v>700</v>
      </c>
      <c r="D11" s="101">
        <v>0</v>
      </c>
      <c r="E11" s="265">
        <f t="shared" si="0"/>
        <v>700</v>
      </c>
    </row>
    <row r="12" spans="1:5">
      <c r="A12" s="3" t="s">
        <v>7</v>
      </c>
      <c r="B12" s="4">
        <v>652</v>
      </c>
      <c r="C12" s="102">
        <v>80000</v>
      </c>
      <c r="D12" s="102">
        <v>0</v>
      </c>
      <c r="E12" s="265">
        <f t="shared" si="0"/>
        <v>80000</v>
      </c>
    </row>
    <row r="13" spans="1:5">
      <c r="A13" s="3" t="s">
        <v>74</v>
      </c>
      <c r="B13" s="4">
        <v>652</v>
      </c>
      <c r="C13" s="102">
        <v>746051.95</v>
      </c>
      <c r="D13" s="102">
        <v>-42815.73</v>
      </c>
      <c r="E13" s="265">
        <f t="shared" si="0"/>
        <v>703236.22</v>
      </c>
    </row>
    <row r="14" spans="1:5">
      <c r="A14" s="3" t="s">
        <v>8</v>
      </c>
      <c r="B14" s="4">
        <v>663</v>
      </c>
      <c r="C14" s="102">
        <v>0</v>
      </c>
      <c r="D14" s="102">
        <v>0</v>
      </c>
      <c r="E14" s="265">
        <f t="shared" si="0"/>
        <v>0</v>
      </c>
    </row>
    <row r="15" spans="1:5" ht="15.75">
      <c r="A15" s="87" t="s">
        <v>9</v>
      </c>
      <c r="B15" s="5">
        <v>671</v>
      </c>
      <c r="C15" s="104">
        <v>285711</v>
      </c>
      <c r="D15" s="103">
        <v>0</v>
      </c>
      <c r="E15" s="265">
        <f t="shared" si="0"/>
        <v>285711</v>
      </c>
    </row>
    <row r="16" spans="1:5" ht="15.75">
      <c r="A16" s="87" t="s">
        <v>106</v>
      </c>
      <c r="B16" s="5">
        <v>671</v>
      </c>
      <c r="C16" s="104">
        <v>235000</v>
      </c>
      <c r="D16" s="103">
        <v>0</v>
      </c>
      <c r="E16" s="265">
        <f t="shared" si="0"/>
        <v>235000</v>
      </c>
    </row>
    <row r="17" spans="1:5">
      <c r="A17" s="6" t="s">
        <v>10</v>
      </c>
      <c r="B17" s="7">
        <v>67</v>
      </c>
      <c r="C17" s="101">
        <f>SUM(C15:C16)</f>
        <v>520711</v>
      </c>
      <c r="D17" s="102">
        <v>0</v>
      </c>
      <c r="E17" s="265">
        <f t="shared" si="0"/>
        <v>520711</v>
      </c>
    </row>
    <row r="18" spans="1:5" ht="15.75" thickBot="1">
      <c r="A18" s="8" t="s">
        <v>11</v>
      </c>
      <c r="B18" s="255">
        <v>6</v>
      </c>
      <c r="C18" s="256">
        <f t="shared" ref="C18" si="1">C6+C7+C8+C9+C10+C11+C12+C13+C14+C17</f>
        <v>5782662.9500000002</v>
      </c>
      <c r="D18" s="256">
        <f>SUM(D6:D17)</f>
        <v>882184.27</v>
      </c>
      <c r="E18" s="266">
        <f>E6+E7+E8+E9+E10+E11+E12+E13+E14+E17</f>
        <v>6664847.2199999997</v>
      </c>
    </row>
    <row r="19" spans="1:5" ht="15.75" thickBot="1">
      <c r="A19" s="254" t="s">
        <v>12</v>
      </c>
      <c r="B19" s="257"/>
      <c r="C19" s="258">
        <v>5782662.9500000002</v>
      </c>
      <c r="D19" s="258">
        <f>D18</f>
        <v>882184.27</v>
      </c>
      <c r="E19" s="259">
        <f>C19+D19</f>
        <v>6664847.2200000007</v>
      </c>
    </row>
    <row r="20" spans="1:5" ht="27.75" customHeight="1" thickBot="1">
      <c r="A20" s="260" t="s">
        <v>13</v>
      </c>
      <c r="B20" s="261"/>
      <c r="C20" s="262">
        <v>73700.62</v>
      </c>
      <c r="D20" s="263"/>
      <c r="E20" s="264">
        <v>73700.62</v>
      </c>
    </row>
    <row r="21" spans="1:5" ht="30" customHeight="1" thickBot="1">
      <c r="A21" s="9" t="s">
        <v>14</v>
      </c>
      <c r="B21" s="10"/>
      <c r="C21" s="29">
        <f>C19+C20</f>
        <v>5856363.5700000003</v>
      </c>
      <c r="D21" s="29">
        <v>882184.27</v>
      </c>
      <c r="E21" s="267">
        <f>E19+E20</f>
        <v>6738547.8400000008</v>
      </c>
    </row>
    <row r="22" spans="1:5" ht="15.75" thickBot="1">
      <c r="A22" s="11"/>
      <c r="B22" s="12"/>
      <c r="C22" s="13"/>
      <c r="D22" s="13"/>
      <c r="E22" s="13"/>
    </row>
    <row r="23" spans="1:5" ht="39.75" thickBot="1">
      <c r="A23" s="246" t="s">
        <v>15</v>
      </c>
      <c r="B23" s="247" t="s">
        <v>1</v>
      </c>
      <c r="C23" s="248" t="s">
        <v>125</v>
      </c>
      <c r="D23" s="247" t="s">
        <v>2</v>
      </c>
      <c r="E23" s="249" t="s">
        <v>132</v>
      </c>
    </row>
    <row r="24" spans="1:5" ht="16.5" thickBot="1">
      <c r="A24" s="234" t="s">
        <v>16</v>
      </c>
      <c r="B24" s="235">
        <v>3</v>
      </c>
      <c r="C24" s="236">
        <f>C25+C29+C35</f>
        <v>5602723.5700000003</v>
      </c>
      <c r="D24" s="236">
        <f>D25+D29+D35</f>
        <v>875953.84</v>
      </c>
      <c r="E24" s="237">
        <f>E25+E29+E35</f>
        <v>6478677.4100000001</v>
      </c>
    </row>
    <row r="25" spans="1:5" ht="15.75" thickBot="1">
      <c r="A25" s="242" t="s">
        <v>17</v>
      </c>
      <c r="B25" s="243">
        <v>31</v>
      </c>
      <c r="C25" s="244">
        <f>C26+C27+C28</f>
        <v>3912000</v>
      </c>
      <c r="D25" s="244">
        <f>D26+D27+D28</f>
        <v>960000</v>
      </c>
      <c r="E25" s="245">
        <f>C25+D25</f>
        <v>4872000</v>
      </c>
    </row>
    <row r="26" spans="1:5">
      <c r="A26" s="14" t="s">
        <v>18</v>
      </c>
      <c r="B26" s="15">
        <v>311</v>
      </c>
      <c r="C26" s="36">
        <v>3300000</v>
      </c>
      <c r="D26" s="40">
        <v>600000</v>
      </c>
      <c r="E26" s="41">
        <f>C26+D26</f>
        <v>3900000</v>
      </c>
    </row>
    <row r="27" spans="1:5">
      <c r="A27" s="16" t="s">
        <v>19</v>
      </c>
      <c r="B27" s="17">
        <v>312</v>
      </c>
      <c r="C27" s="42">
        <v>100000</v>
      </c>
      <c r="D27" s="39">
        <v>20000</v>
      </c>
      <c r="E27" s="43">
        <f>C27+D27</f>
        <v>120000</v>
      </c>
    </row>
    <row r="28" spans="1:5" ht="15.75" thickBot="1">
      <c r="A28" s="238" t="s">
        <v>20</v>
      </c>
      <c r="B28" s="239">
        <v>313</v>
      </c>
      <c r="C28" s="240">
        <v>512000</v>
      </c>
      <c r="D28" s="241">
        <v>340000</v>
      </c>
      <c r="E28" s="269">
        <f>C28+D28</f>
        <v>852000</v>
      </c>
    </row>
    <row r="29" spans="1:5" ht="15.75" thickBot="1">
      <c r="A29" s="242" t="s">
        <v>21</v>
      </c>
      <c r="B29" s="243">
        <v>32</v>
      </c>
      <c r="C29" s="244">
        <f>C30+C31+C32+C33+C34</f>
        <v>1683647.57</v>
      </c>
      <c r="D29" s="244">
        <f>D30+D31+D32+D33+D34</f>
        <v>-83196.160000000003</v>
      </c>
      <c r="E29" s="245">
        <f>E30+E31+E32+E33+E34</f>
        <v>1600451.41</v>
      </c>
    </row>
    <row r="30" spans="1:5">
      <c r="A30" s="14" t="s">
        <v>86</v>
      </c>
      <c r="B30" s="15">
        <v>321</v>
      </c>
      <c r="C30" s="36">
        <v>381750</v>
      </c>
      <c r="D30" s="268">
        <v>14483.54</v>
      </c>
      <c r="E30" s="41">
        <f>C30+D30</f>
        <v>396233.54</v>
      </c>
    </row>
    <row r="31" spans="1:5">
      <c r="A31" s="16" t="s">
        <v>22</v>
      </c>
      <c r="B31" s="17">
        <v>322</v>
      </c>
      <c r="C31" s="42">
        <v>157033.96</v>
      </c>
      <c r="D31" s="227">
        <v>-6179</v>
      </c>
      <c r="E31" s="43">
        <f>C31+D31</f>
        <v>150854.96</v>
      </c>
    </row>
    <row r="32" spans="1:5">
      <c r="A32" s="16" t="s">
        <v>23</v>
      </c>
      <c r="B32" s="17">
        <v>323</v>
      </c>
      <c r="C32" s="42">
        <v>940373.39</v>
      </c>
      <c r="D32" s="227">
        <v>-102330.7</v>
      </c>
      <c r="E32" s="43">
        <f>C32+D32</f>
        <v>838042.69000000006</v>
      </c>
    </row>
    <row r="33" spans="1:5">
      <c r="A33" s="20" t="s">
        <v>24</v>
      </c>
      <c r="B33" s="17">
        <v>324</v>
      </c>
      <c r="C33" s="228">
        <v>68530.720000000001</v>
      </c>
      <c r="D33" s="227">
        <v>-14000</v>
      </c>
      <c r="E33" s="43">
        <f>C33+D33</f>
        <v>54530.720000000001</v>
      </c>
    </row>
    <row r="34" spans="1:5">
      <c r="A34" s="16" t="s">
        <v>96</v>
      </c>
      <c r="B34" s="17">
        <v>329</v>
      </c>
      <c r="C34" s="42">
        <v>135959.5</v>
      </c>
      <c r="D34" s="227">
        <v>24830</v>
      </c>
      <c r="E34" s="43">
        <f>C34+D34</f>
        <v>160789.5</v>
      </c>
    </row>
    <row r="35" spans="1:5">
      <c r="A35" s="270" t="s">
        <v>25</v>
      </c>
      <c r="B35" s="225">
        <v>34</v>
      </c>
      <c r="C35" s="226">
        <f>C36</f>
        <v>7076</v>
      </c>
      <c r="D35" s="226">
        <f>D36</f>
        <v>-850</v>
      </c>
      <c r="E35" s="271">
        <f>E36</f>
        <v>6226</v>
      </c>
    </row>
    <row r="36" spans="1:5" ht="15.75" thickBot="1">
      <c r="A36" s="229" t="s">
        <v>26</v>
      </c>
      <c r="B36" s="230">
        <v>343</v>
      </c>
      <c r="C36" s="231">
        <v>7076</v>
      </c>
      <c r="D36" s="232">
        <v>-850</v>
      </c>
      <c r="E36" s="233">
        <f>C36+D36</f>
        <v>6226</v>
      </c>
    </row>
    <row r="37" spans="1:5" ht="16.5" thickBot="1">
      <c r="A37" s="234" t="s">
        <v>27</v>
      </c>
      <c r="B37" s="235">
        <v>4</v>
      </c>
      <c r="C37" s="236">
        <f>C38+C40</f>
        <v>253640</v>
      </c>
      <c r="D37" s="236">
        <f>D38+D40</f>
        <v>6230.43</v>
      </c>
      <c r="E37" s="237">
        <f>E38+E40</f>
        <v>259870.43</v>
      </c>
    </row>
    <row r="38" spans="1:5" ht="15.75">
      <c r="A38" s="272" t="s">
        <v>94</v>
      </c>
      <c r="B38" s="93">
        <v>41</v>
      </c>
      <c r="C38" s="89">
        <v>0</v>
      </c>
      <c r="D38" s="89">
        <v>0</v>
      </c>
      <c r="E38" s="273">
        <v>0</v>
      </c>
    </row>
    <row r="39" spans="1:5" ht="15.75" thickBot="1">
      <c r="A39" s="274" t="s">
        <v>95</v>
      </c>
      <c r="B39" s="90">
        <v>412</v>
      </c>
      <c r="C39" s="91">
        <v>0</v>
      </c>
      <c r="D39" s="92">
        <v>0</v>
      </c>
      <c r="E39" s="233">
        <v>0</v>
      </c>
    </row>
    <row r="40" spans="1:5" ht="15.75" thickBot="1">
      <c r="A40" s="242" t="s">
        <v>28</v>
      </c>
      <c r="B40" s="243">
        <v>42</v>
      </c>
      <c r="C40" s="244">
        <f>C41+C42+C43</f>
        <v>253640</v>
      </c>
      <c r="D40" s="244">
        <f>D41</f>
        <v>6230.43</v>
      </c>
      <c r="E40" s="245">
        <f>E41+E42+E43</f>
        <v>259870.43</v>
      </c>
    </row>
    <row r="41" spans="1:5">
      <c r="A41" s="14" t="s">
        <v>29</v>
      </c>
      <c r="B41" s="18">
        <v>422</v>
      </c>
      <c r="C41" s="36">
        <v>251621</v>
      </c>
      <c r="D41" s="276">
        <v>6230.43</v>
      </c>
      <c r="E41" s="41">
        <f>C41+D41</f>
        <v>257851.43</v>
      </c>
    </row>
    <row r="42" spans="1:5">
      <c r="A42" s="16" t="s">
        <v>30</v>
      </c>
      <c r="B42" s="19">
        <v>424</v>
      </c>
      <c r="C42" s="42">
        <v>2019</v>
      </c>
      <c r="D42" s="277">
        <v>0</v>
      </c>
      <c r="E42" s="41">
        <f t="shared" ref="E42:E43" si="2">C42+D42</f>
        <v>2019</v>
      </c>
    </row>
    <row r="43" spans="1:5">
      <c r="A43" s="16" t="s">
        <v>31</v>
      </c>
      <c r="B43" s="19">
        <v>426</v>
      </c>
      <c r="C43" s="42">
        <v>0</v>
      </c>
      <c r="D43" s="277">
        <v>0</v>
      </c>
      <c r="E43" s="41">
        <f t="shared" si="2"/>
        <v>0</v>
      </c>
    </row>
    <row r="44" spans="1:5">
      <c r="A44" s="16"/>
      <c r="B44" s="19"/>
      <c r="C44" s="42"/>
      <c r="D44" s="39"/>
      <c r="E44" s="43"/>
    </row>
    <row r="45" spans="1:5" ht="15.75" thickBot="1">
      <c r="A45" s="21"/>
      <c r="B45" s="22"/>
      <c r="C45" s="44"/>
      <c r="D45" s="45"/>
      <c r="E45" s="46"/>
    </row>
    <row r="46" spans="1:5" ht="16.5" thickBot="1">
      <c r="A46" s="23" t="s">
        <v>32</v>
      </c>
      <c r="B46" s="24"/>
      <c r="C46" s="37">
        <f>C24+C37</f>
        <v>5856363.5700000003</v>
      </c>
      <c r="D46" s="38">
        <f>D24+D37</f>
        <v>882184.27</v>
      </c>
      <c r="E46" s="275">
        <f>E24+E37</f>
        <v>6738547.8399999999</v>
      </c>
    </row>
    <row r="48" spans="1:5">
      <c r="A48" s="25" t="s">
        <v>33</v>
      </c>
      <c r="B48" s="26"/>
      <c r="C48" s="26"/>
      <c r="D48" s="26"/>
      <c r="E48" s="26"/>
    </row>
    <row r="49" spans="1:5" ht="20.25" customHeight="1">
      <c r="A49" s="313"/>
      <c r="B49" s="313"/>
      <c r="C49" s="313"/>
      <c r="D49" s="313"/>
      <c r="E49" s="313"/>
    </row>
    <row r="50" spans="1:5">
      <c r="A50" s="314" t="s">
        <v>133</v>
      </c>
      <c r="B50" s="315"/>
      <c r="C50" s="315"/>
      <c r="D50" s="315"/>
      <c r="E50" s="315"/>
    </row>
    <row r="51" spans="1:5">
      <c r="A51" s="222" t="s">
        <v>134</v>
      </c>
      <c r="B51" s="27"/>
      <c r="C51" s="27"/>
      <c r="D51" s="27"/>
      <c r="E51" s="27"/>
    </row>
    <row r="52" spans="1:5">
      <c r="A52" s="1" t="s">
        <v>129</v>
      </c>
      <c r="B52" s="1"/>
      <c r="C52" s="1"/>
      <c r="D52" s="1"/>
      <c r="E52" s="28"/>
    </row>
    <row r="53" spans="1:5">
      <c r="A53" s="1"/>
      <c r="B53" s="1"/>
      <c r="C53" s="1"/>
      <c r="D53" s="1"/>
      <c r="E53" s="28"/>
    </row>
    <row r="54" spans="1:5">
      <c r="A54" s="1"/>
      <c r="B54" s="1"/>
      <c r="C54" s="1"/>
      <c r="D54" s="1"/>
      <c r="E54" s="28"/>
    </row>
    <row r="55" spans="1:5">
      <c r="A55" s="214"/>
      <c r="B55" s="1" t="s">
        <v>60</v>
      </c>
      <c r="C55" s="214" t="s">
        <v>123</v>
      </c>
      <c r="D55" s="214"/>
      <c r="E55" s="1"/>
    </row>
    <row r="57" spans="1:5">
      <c r="A57" s="26"/>
      <c r="B57" s="1"/>
      <c r="C57" s="1" t="s">
        <v>124</v>
      </c>
      <c r="D57" s="1"/>
      <c r="E57" s="1"/>
    </row>
  </sheetData>
  <mergeCells count="3">
    <mergeCell ref="A2:E2"/>
    <mergeCell ref="A49:E49"/>
    <mergeCell ref="A50:E50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16"/>
  <sheetViews>
    <sheetView tabSelected="1" zoomScale="75" zoomScaleNormal="75" workbookViewId="0">
      <selection activeCell="F13" sqref="F13"/>
    </sheetView>
  </sheetViews>
  <sheetFormatPr defaultRowHeight="15"/>
  <cols>
    <col min="1" max="1" width="39.42578125" customWidth="1"/>
    <col min="2" max="2" width="29.140625" customWidth="1"/>
    <col min="3" max="3" width="19.5703125" customWidth="1"/>
    <col min="4" max="5" width="19.42578125" customWidth="1"/>
    <col min="6" max="6" width="22.140625" customWidth="1"/>
    <col min="7" max="7" width="14.28515625" customWidth="1"/>
    <col min="8" max="8" width="16.28515625" customWidth="1"/>
    <col min="9" max="10" width="23.42578125" customWidth="1"/>
    <col min="11" max="12" width="17.28515625" customWidth="1"/>
    <col min="13" max="13" width="14.85546875" customWidth="1"/>
    <col min="14" max="15" width="15.5703125" customWidth="1"/>
    <col min="16" max="16" width="14.5703125" customWidth="1"/>
    <col min="17" max="17" width="16.85546875" customWidth="1"/>
    <col min="19" max="19" width="10.140625" bestFit="1" customWidth="1"/>
  </cols>
  <sheetData>
    <row r="1" spans="1:19" ht="16.5" thickBot="1">
      <c r="A1" s="321" t="s">
        <v>116</v>
      </c>
      <c r="B1" s="322"/>
      <c r="C1" s="322"/>
      <c r="D1" s="323"/>
      <c r="E1" s="278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324"/>
      <c r="S1" s="324"/>
    </row>
    <row r="2" spans="1:19" ht="44.25" customHeight="1">
      <c r="A2" s="325" t="s">
        <v>139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48"/>
      <c r="S2" s="48"/>
    </row>
    <row r="3" spans="1:19" ht="15.75">
      <c r="A3" s="49" t="s">
        <v>34</v>
      </c>
      <c r="B3" s="50"/>
      <c r="C3" s="50"/>
      <c r="D3" s="51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47"/>
      <c r="S3" s="47"/>
    </row>
    <row r="4" spans="1:19" ht="18">
      <c r="A4" s="53" t="s">
        <v>113</v>
      </c>
      <c r="B4" s="54"/>
      <c r="C4" s="54"/>
      <c r="D4" s="55"/>
      <c r="E4" s="55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47"/>
      <c r="S4" s="47"/>
    </row>
    <row r="5" spans="1:19" ht="15.75">
      <c r="A5" s="56"/>
      <c r="B5" s="52"/>
      <c r="C5" s="52"/>
      <c r="D5" s="55"/>
      <c r="E5" s="55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47"/>
      <c r="S5" s="47"/>
    </row>
    <row r="6" spans="1:19" ht="30">
      <c r="A6" s="112" t="s">
        <v>35</v>
      </c>
      <c r="B6" s="113" t="s">
        <v>126</v>
      </c>
      <c r="C6" s="114" t="s">
        <v>71</v>
      </c>
      <c r="D6" s="115" t="s">
        <v>138</v>
      </c>
      <c r="E6" s="55"/>
      <c r="F6" s="319"/>
      <c r="G6" s="319"/>
      <c r="H6" s="319"/>
      <c r="I6" s="319"/>
      <c r="J6" s="319"/>
      <c r="K6" s="319"/>
      <c r="L6" s="319"/>
      <c r="M6" s="319"/>
      <c r="N6" s="319"/>
      <c r="O6" s="57"/>
      <c r="P6" s="57"/>
      <c r="Q6" s="320"/>
      <c r="R6" s="320"/>
      <c r="S6" s="320"/>
    </row>
    <row r="7" spans="1:19" ht="15.75">
      <c r="A7" s="116" t="s">
        <v>36</v>
      </c>
      <c r="B7" s="118">
        <v>4925911</v>
      </c>
      <c r="C7" s="117">
        <v>925000</v>
      </c>
      <c r="D7" s="118">
        <f>B7+C7</f>
        <v>5850911</v>
      </c>
      <c r="E7" s="55"/>
      <c r="F7" s="327"/>
      <c r="G7" s="327"/>
      <c r="H7" s="327"/>
      <c r="I7" s="327"/>
      <c r="J7" s="327"/>
      <c r="K7" s="327"/>
      <c r="L7" s="327"/>
      <c r="M7" s="327"/>
      <c r="N7" s="327"/>
      <c r="O7" s="68"/>
      <c r="P7" s="68"/>
      <c r="Q7" s="320"/>
      <c r="R7" s="320"/>
      <c r="S7" s="320"/>
    </row>
    <row r="8" spans="1:19" ht="15.75">
      <c r="A8" s="116" t="s">
        <v>87</v>
      </c>
      <c r="B8" s="118">
        <v>700</v>
      </c>
      <c r="C8" s="117">
        <v>0</v>
      </c>
      <c r="D8" s="118">
        <f t="shared" ref="D8:D13" si="0">B8+C8</f>
        <v>700</v>
      </c>
      <c r="E8" s="55"/>
      <c r="F8" s="96"/>
      <c r="G8" s="207"/>
      <c r="H8" s="207"/>
      <c r="I8" s="207"/>
      <c r="J8" s="224"/>
      <c r="K8" s="77"/>
      <c r="L8" s="208"/>
      <c r="M8" s="77"/>
      <c r="N8" s="77"/>
      <c r="O8" s="76"/>
      <c r="P8" s="76"/>
      <c r="Q8" s="76"/>
      <c r="R8" s="76"/>
      <c r="S8" s="76"/>
    </row>
    <row r="9" spans="1:19" ht="15.75">
      <c r="A9" s="116" t="s">
        <v>105</v>
      </c>
      <c r="B9" s="118">
        <v>746051.95</v>
      </c>
      <c r="C9" s="117">
        <v>-42815.73</v>
      </c>
      <c r="D9" s="118">
        <f t="shared" si="0"/>
        <v>703236.22</v>
      </c>
      <c r="E9" s="55"/>
      <c r="F9" s="207"/>
      <c r="G9" s="207"/>
      <c r="H9" s="207"/>
      <c r="I9" s="207"/>
      <c r="J9" s="224"/>
      <c r="K9" s="208"/>
      <c r="L9" s="208"/>
      <c r="M9" s="208"/>
      <c r="N9" s="208"/>
      <c r="O9" s="206"/>
      <c r="P9" s="206"/>
      <c r="Q9" s="206"/>
      <c r="R9" s="206"/>
      <c r="S9" s="206"/>
    </row>
    <row r="10" spans="1:19" ht="15.75">
      <c r="A10" s="119" t="s">
        <v>37</v>
      </c>
      <c r="B10" s="118">
        <v>80000</v>
      </c>
      <c r="C10" s="117">
        <v>0</v>
      </c>
      <c r="D10" s="118">
        <f t="shared" si="0"/>
        <v>80000</v>
      </c>
      <c r="E10" s="55"/>
      <c r="F10" s="319"/>
      <c r="G10" s="319"/>
      <c r="H10" s="319"/>
      <c r="I10" s="319"/>
      <c r="J10" s="319"/>
      <c r="K10" s="319"/>
      <c r="L10" s="319"/>
      <c r="M10" s="319"/>
      <c r="N10" s="319"/>
      <c r="O10" s="68"/>
      <c r="P10" s="68"/>
      <c r="Q10" s="320"/>
      <c r="R10" s="320"/>
      <c r="S10" s="320"/>
    </row>
    <row r="11" spans="1:19" ht="15.75">
      <c r="A11" s="119" t="s">
        <v>38</v>
      </c>
      <c r="B11" s="118">
        <v>73700.62</v>
      </c>
      <c r="C11" s="117">
        <v>0</v>
      </c>
      <c r="D11" s="118">
        <f t="shared" si="0"/>
        <v>73700.62</v>
      </c>
      <c r="E11" s="55"/>
      <c r="F11" s="58"/>
      <c r="G11" s="204"/>
      <c r="H11" s="204"/>
      <c r="I11" s="204"/>
      <c r="J11" s="223"/>
      <c r="K11" s="67"/>
      <c r="L11" s="205"/>
      <c r="M11" s="67"/>
      <c r="N11" s="67"/>
      <c r="O11" s="68"/>
      <c r="P11" s="68"/>
      <c r="Q11" s="68"/>
      <c r="R11" s="68"/>
      <c r="S11" s="68"/>
    </row>
    <row r="12" spans="1:19" ht="15.75">
      <c r="A12" s="119" t="s">
        <v>40</v>
      </c>
      <c r="B12" s="118">
        <v>0</v>
      </c>
      <c r="C12" s="117">
        <v>0</v>
      </c>
      <c r="D12" s="118">
        <f t="shared" si="0"/>
        <v>0</v>
      </c>
      <c r="E12" s="55"/>
      <c r="F12" s="58"/>
      <c r="G12" s="204"/>
      <c r="H12" s="204"/>
      <c r="I12" s="204"/>
      <c r="J12" s="223"/>
      <c r="K12" s="67"/>
      <c r="L12" s="205"/>
      <c r="M12" s="67"/>
      <c r="N12" s="67"/>
      <c r="O12" s="68"/>
      <c r="P12" s="68"/>
      <c r="Q12" s="68"/>
      <c r="R12" s="68"/>
      <c r="S12" s="68"/>
    </row>
    <row r="13" spans="1:19" ht="15.75">
      <c r="A13" s="116" t="s">
        <v>39</v>
      </c>
      <c r="B13" s="118">
        <v>30000</v>
      </c>
      <c r="C13" s="117">
        <v>0</v>
      </c>
      <c r="D13" s="118">
        <f t="shared" si="0"/>
        <v>30000</v>
      </c>
      <c r="E13" s="55"/>
      <c r="F13" s="52"/>
      <c r="G13" s="52"/>
      <c r="H13" s="52"/>
      <c r="I13" s="52"/>
      <c r="J13" s="52"/>
      <c r="K13" s="59"/>
      <c r="L13" s="59"/>
      <c r="M13" s="59"/>
      <c r="N13" s="52"/>
      <c r="O13" s="52"/>
      <c r="P13" s="52"/>
      <c r="Q13" s="52"/>
      <c r="R13" s="47"/>
      <c r="S13" s="47"/>
    </row>
    <row r="14" spans="1:19" ht="15.75">
      <c r="A14" s="120" t="s">
        <v>41</v>
      </c>
      <c r="B14" s="122">
        <f>SUM(B7:B13)</f>
        <v>5856363.5700000003</v>
      </c>
      <c r="C14" s="121"/>
      <c r="D14" s="122">
        <f>SUM(D7:D13)</f>
        <v>6738547.8399999999</v>
      </c>
      <c r="E14" s="55"/>
      <c r="F14" s="52"/>
      <c r="G14" s="52"/>
      <c r="H14" s="52"/>
      <c r="I14" s="52"/>
      <c r="J14" s="52"/>
      <c r="K14" s="60"/>
      <c r="L14" s="60"/>
      <c r="M14" s="60"/>
      <c r="N14" s="52"/>
      <c r="O14" s="52"/>
      <c r="P14" s="52"/>
      <c r="Q14" s="52"/>
      <c r="R14" s="47"/>
      <c r="S14" s="47"/>
    </row>
    <row r="15" spans="1:19" s="84" customFormat="1" ht="15.75">
      <c r="A15" s="105"/>
      <c r="B15" s="106"/>
      <c r="C15" s="106"/>
      <c r="D15" s="106"/>
      <c r="E15" s="55"/>
      <c r="F15" s="107"/>
      <c r="G15" s="107"/>
      <c r="H15" s="107"/>
      <c r="I15" s="107"/>
      <c r="J15" s="107"/>
      <c r="K15" s="108"/>
      <c r="L15" s="108"/>
      <c r="M15" s="108"/>
      <c r="N15" s="107"/>
      <c r="O15" s="107"/>
      <c r="P15" s="107"/>
      <c r="Q15" s="107"/>
      <c r="R15" s="109"/>
      <c r="S15" s="109"/>
    </row>
    <row r="16" spans="1:19" s="84" customFormat="1" ht="15.75">
      <c r="A16" s="105"/>
      <c r="B16" s="106"/>
      <c r="C16" s="106"/>
      <c r="D16" s="106"/>
      <c r="E16" s="106"/>
      <c r="F16" s="107"/>
      <c r="G16" s="107"/>
      <c r="H16" s="107"/>
      <c r="I16" s="107"/>
      <c r="J16" s="107"/>
      <c r="K16" s="108"/>
      <c r="L16" s="108"/>
      <c r="M16" s="108"/>
      <c r="N16" s="107"/>
      <c r="O16" s="107"/>
      <c r="P16" s="107"/>
      <c r="Q16" s="107"/>
      <c r="R16" s="109"/>
      <c r="S16" s="109"/>
    </row>
    <row r="17" spans="1:20" s="84" customFormat="1" ht="15.75">
      <c r="A17" s="105"/>
      <c r="B17" s="106"/>
      <c r="C17" s="106"/>
      <c r="D17" s="106"/>
      <c r="E17" s="106"/>
      <c r="F17" s="107"/>
      <c r="G17" s="107"/>
      <c r="H17" s="107"/>
      <c r="I17" s="107"/>
      <c r="J17" s="107"/>
      <c r="K17" s="108"/>
      <c r="L17" s="108"/>
      <c r="M17" s="108"/>
      <c r="N17" s="107"/>
      <c r="O17" s="107"/>
      <c r="P17" s="107"/>
      <c r="Q17" s="107"/>
      <c r="R17" s="109"/>
      <c r="S17" s="109"/>
    </row>
    <row r="18" spans="1:20" ht="15.75">
      <c r="A18" s="69" t="s">
        <v>62</v>
      </c>
      <c r="B18" s="70">
        <v>8532</v>
      </c>
      <c r="C18" s="47" t="s">
        <v>63</v>
      </c>
      <c r="D18" s="47"/>
      <c r="E18" s="47"/>
      <c r="F18" s="47"/>
      <c r="G18" s="47"/>
      <c r="H18" s="47"/>
      <c r="I18" s="47"/>
      <c r="J18" s="47"/>
      <c r="K18" s="47"/>
      <c r="L18" s="47"/>
      <c r="Q18" s="52"/>
      <c r="R18" s="47"/>
      <c r="S18" s="47"/>
    </row>
    <row r="19" spans="1:20" ht="15.75">
      <c r="A19" s="69" t="s">
        <v>64</v>
      </c>
      <c r="B19" s="215">
        <v>1887211</v>
      </c>
      <c r="C19" s="47" t="s">
        <v>65</v>
      </c>
      <c r="D19" s="47"/>
      <c r="E19" s="47"/>
      <c r="F19" s="47"/>
      <c r="G19" s="47"/>
      <c r="H19" s="47"/>
      <c r="I19" s="47"/>
      <c r="J19" s="47"/>
      <c r="K19" s="47"/>
      <c r="L19" s="47"/>
      <c r="Q19" s="52"/>
      <c r="R19" s="47"/>
      <c r="S19" s="47"/>
    </row>
    <row r="20" spans="1:20" ht="15.75">
      <c r="A20" s="69" t="s">
        <v>66</v>
      </c>
      <c r="B20" s="47">
        <v>912</v>
      </c>
      <c r="C20" s="47" t="s">
        <v>67</v>
      </c>
      <c r="D20" s="47"/>
      <c r="E20" s="47"/>
      <c r="F20" s="47"/>
      <c r="G20" s="47"/>
      <c r="H20" s="47"/>
      <c r="I20" s="47"/>
      <c r="J20" s="47"/>
      <c r="K20" s="47"/>
      <c r="L20" s="47"/>
      <c r="Q20" s="52"/>
      <c r="R20" s="47"/>
      <c r="S20" s="47"/>
    </row>
    <row r="21" spans="1:20" ht="15.75">
      <c r="A21" s="69" t="s">
        <v>68</v>
      </c>
      <c r="B21" s="47">
        <v>487</v>
      </c>
      <c r="C21" s="47" t="s">
        <v>115</v>
      </c>
      <c r="D21" s="47"/>
      <c r="E21" s="47"/>
      <c r="F21" s="47"/>
      <c r="G21" s="47"/>
      <c r="H21" s="47"/>
      <c r="I21" s="47"/>
      <c r="J21" s="47"/>
      <c r="K21" s="47"/>
      <c r="L21" s="47"/>
      <c r="Q21" s="52"/>
      <c r="R21" s="47"/>
      <c r="S21" s="47"/>
    </row>
    <row r="22" spans="1:20" ht="15.75">
      <c r="A22" s="61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Q22" s="52"/>
      <c r="R22" s="47"/>
      <c r="S22" s="47"/>
    </row>
    <row r="23" spans="1:20" ht="15.75">
      <c r="A23" s="61"/>
      <c r="B23" s="62"/>
      <c r="C23" s="47"/>
      <c r="D23" s="63"/>
      <c r="E23" s="63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52"/>
      <c r="R23" s="47"/>
      <c r="S23" s="47"/>
    </row>
    <row r="24" spans="1:20" ht="15.75">
      <c r="A24" s="61"/>
      <c r="B24" s="62"/>
      <c r="C24" s="47"/>
      <c r="D24" s="63"/>
      <c r="E24" s="63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52"/>
      <c r="R24" s="47"/>
      <c r="S24" s="47"/>
    </row>
    <row r="25" spans="1:20" ht="16.5" thickBot="1">
      <c r="A25" s="123" t="s">
        <v>42</v>
      </c>
      <c r="B25" s="124"/>
      <c r="C25" s="125"/>
      <c r="D25" s="124" t="s">
        <v>114</v>
      </c>
      <c r="E25" s="124"/>
      <c r="F25" s="126"/>
      <c r="G25" s="126"/>
      <c r="H25" s="126"/>
      <c r="I25" s="126"/>
      <c r="J25" s="126"/>
      <c r="K25" s="126"/>
      <c r="L25" s="126"/>
      <c r="M25" s="126"/>
      <c r="N25" s="125"/>
      <c r="O25" s="125"/>
      <c r="P25" s="125"/>
      <c r="Q25" s="127" t="s">
        <v>43</v>
      </c>
      <c r="R25" s="47"/>
      <c r="S25" s="47"/>
    </row>
    <row r="26" spans="1:20" ht="105">
      <c r="A26" s="128" t="s">
        <v>44</v>
      </c>
      <c r="B26" s="129" t="s">
        <v>45</v>
      </c>
      <c r="C26" s="130" t="s">
        <v>137</v>
      </c>
      <c r="D26" s="130" t="s">
        <v>46</v>
      </c>
      <c r="E26" s="130" t="s">
        <v>71</v>
      </c>
      <c r="F26" s="130" t="s">
        <v>121</v>
      </c>
      <c r="G26" s="130" t="s">
        <v>105</v>
      </c>
      <c r="H26" s="130" t="s">
        <v>71</v>
      </c>
      <c r="I26" s="130" t="s">
        <v>141</v>
      </c>
      <c r="J26" s="130" t="s">
        <v>71</v>
      </c>
      <c r="K26" s="130" t="s">
        <v>37</v>
      </c>
      <c r="L26" s="130" t="s">
        <v>142</v>
      </c>
      <c r="M26" s="130" t="s">
        <v>69</v>
      </c>
      <c r="N26" s="130" t="s">
        <v>39</v>
      </c>
      <c r="O26" s="130" t="s">
        <v>40</v>
      </c>
      <c r="P26" s="130" t="s">
        <v>47</v>
      </c>
      <c r="Q26" s="114" t="s">
        <v>138</v>
      </c>
      <c r="R26" s="47"/>
      <c r="S26" s="47"/>
      <c r="T26" s="79"/>
    </row>
    <row r="27" spans="1:20" ht="16.5" thickBot="1">
      <c r="A27" s="131">
        <v>31</v>
      </c>
      <c r="B27" s="131" t="s">
        <v>48</v>
      </c>
      <c r="C27" s="132">
        <f>D27+F27+G27+I27+K27+L27+M27+N27+O27+P27</f>
        <v>3912000</v>
      </c>
      <c r="D27" s="132">
        <f>D28+D29+D30</f>
        <v>3912000</v>
      </c>
      <c r="E27" s="132">
        <f>E28+E29+E30</f>
        <v>960000</v>
      </c>
      <c r="F27" s="281">
        <v>0</v>
      </c>
      <c r="G27" s="289">
        <v>0</v>
      </c>
      <c r="H27" s="132">
        <v>0</v>
      </c>
      <c r="I27" s="289">
        <f>SUM(I28:I30)</f>
        <v>0</v>
      </c>
      <c r="J27" s="132">
        <v>0</v>
      </c>
      <c r="K27" s="289">
        <v>0</v>
      </c>
      <c r="L27" s="305">
        <v>0</v>
      </c>
      <c r="M27" s="305">
        <f>SUM(M28:M30)</f>
        <v>0</v>
      </c>
      <c r="N27" s="289">
        <v>0</v>
      </c>
      <c r="O27" s="289">
        <v>0</v>
      </c>
      <c r="P27" s="289">
        <f>SUM(P28:P29)</f>
        <v>0</v>
      </c>
      <c r="Q27" s="146">
        <f>SUM(D27:P27)</f>
        <v>4872000</v>
      </c>
      <c r="R27" s="47"/>
      <c r="S27" s="47"/>
    </row>
    <row r="28" spans="1:20" ht="19.5" customHeight="1">
      <c r="A28" s="133">
        <v>311</v>
      </c>
      <c r="B28" s="133" t="s">
        <v>49</v>
      </c>
      <c r="C28" s="134">
        <f t="shared" ref="C28:C45" si="1">D28+F28+G28+I28+K28+L28+M28+N28+O28+P28</f>
        <v>3300000</v>
      </c>
      <c r="D28" s="279">
        <v>3300000</v>
      </c>
      <c r="E28" s="135">
        <v>600000</v>
      </c>
      <c r="F28" s="282">
        <v>0</v>
      </c>
      <c r="G28" s="300">
        <v>0</v>
      </c>
      <c r="H28" s="135">
        <v>0</v>
      </c>
      <c r="I28" s="300">
        <v>0</v>
      </c>
      <c r="J28" s="210">
        <v>0</v>
      </c>
      <c r="K28" s="290">
        <v>0</v>
      </c>
      <c r="L28" s="306">
        <v>0</v>
      </c>
      <c r="M28" s="306">
        <v>0</v>
      </c>
      <c r="N28" s="291">
        <v>0</v>
      </c>
      <c r="O28" s="291">
        <v>0</v>
      </c>
      <c r="P28" s="290">
        <v>0</v>
      </c>
      <c r="Q28" s="221">
        <f t="shared" ref="Q28:Q45" si="2">SUM(D28:P28)</f>
        <v>3900000</v>
      </c>
      <c r="R28" s="47"/>
      <c r="S28" s="47"/>
    </row>
    <row r="29" spans="1:20" ht="21" customHeight="1">
      <c r="A29" s="136">
        <v>312</v>
      </c>
      <c r="B29" s="136" t="s">
        <v>19</v>
      </c>
      <c r="C29" s="134">
        <f t="shared" si="1"/>
        <v>100000</v>
      </c>
      <c r="D29" s="138">
        <v>100000</v>
      </c>
      <c r="E29" s="138">
        <v>20000</v>
      </c>
      <c r="F29" s="283">
        <v>0</v>
      </c>
      <c r="G29" s="301">
        <v>0</v>
      </c>
      <c r="H29" s="138">
        <v>0</v>
      </c>
      <c r="I29" s="301">
        <v>0</v>
      </c>
      <c r="J29" s="211">
        <v>0</v>
      </c>
      <c r="K29" s="292">
        <v>0</v>
      </c>
      <c r="L29" s="307">
        <v>0</v>
      </c>
      <c r="M29" s="307">
        <v>0</v>
      </c>
      <c r="N29" s="293">
        <v>0</v>
      </c>
      <c r="O29" s="293">
        <v>0</v>
      </c>
      <c r="P29" s="292">
        <v>0</v>
      </c>
      <c r="Q29" s="221">
        <f t="shared" si="2"/>
        <v>120000</v>
      </c>
      <c r="R29" s="47"/>
      <c r="S29" s="47"/>
    </row>
    <row r="30" spans="1:20" ht="20.25" customHeight="1">
      <c r="A30" s="139">
        <v>313</v>
      </c>
      <c r="B30" s="139" t="s">
        <v>20</v>
      </c>
      <c r="C30" s="140">
        <f t="shared" si="1"/>
        <v>512000</v>
      </c>
      <c r="D30" s="141">
        <v>512000</v>
      </c>
      <c r="E30" s="141">
        <v>340000</v>
      </c>
      <c r="F30" s="284">
        <v>0</v>
      </c>
      <c r="G30" s="302">
        <v>0</v>
      </c>
      <c r="H30" s="141">
        <v>0</v>
      </c>
      <c r="I30" s="302">
        <v>0</v>
      </c>
      <c r="J30" s="212">
        <v>0</v>
      </c>
      <c r="K30" s="294">
        <v>0</v>
      </c>
      <c r="L30" s="308">
        <v>0</v>
      </c>
      <c r="M30" s="308">
        <v>0</v>
      </c>
      <c r="N30" s="295">
        <v>0</v>
      </c>
      <c r="O30" s="295">
        <v>0</v>
      </c>
      <c r="P30" s="294">
        <v>0</v>
      </c>
      <c r="Q30" s="221">
        <f t="shared" si="2"/>
        <v>852000</v>
      </c>
      <c r="R30" s="47"/>
      <c r="S30" s="47"/>
    </row>
    <row r="31" spans="1:20" ht="16.5" thickBot="1">
      <c r="A31" s="131">
        <v>32</v>
      </c>
      <c r="B31" s="131" t="s">
        <v>21</v>
      </c>
      <c r="C31" s="132">
        <f t="shared" si="1"/>
        <v>1683647.5699999998</v>
      </c>
      <c r="D31" s="132">
        <f>D32+D33+D34+D35+D36</f>
        <v>223200</v>
      </c>
      <c r="E31" s="132">
        <f>E32+E33+E34+E35+E36</f>
        <v>-50000</v>
      </c>
      <c r="F31" s="281">
        <v>231467</v>
      </c>
      <c r="G31" s="289">
        <v>535279.94999999995</v>
      </c>
      <c r="H31" s="132">
        <f>H32+H33+H34+H35+H36</f>
        <v>-48196.160000000003</v>
      </c>
      <c r="I31" s="289">
        <v>270000</v>
      </c>
      <c r="J31" s="132">
        <f>J32</f>
        <v>15000</v>
      </c>
      <c r="K31" s="289">
        <v>80000</v>
      </c>
      <c r="L31" s="305">
        <v>240000</v>
      </c>
      <c r="M31" s="305">
        <f>SUM(M32:M36)</f>
        <v>73700.62</v>
      </c>
      <c r="N31" s="289">
        <f t="shared" ref="N31" si="3">SUM(N32:N36)</f>
        <v>30000</v>
      </c>
      <c r="O31" s="289">
        <v>0</v>
      </c>
      <c r="P31" s="289">
        <v>0</v>
      </c>
      <c r="Q31" s="146">
        <f t="shared" si="2"/>
        <v>1600451.4100000001</v>
      </c>
      <c r="R31" s="47"/>
      <c r="S31" s="47"/>
    </row>
    <row r="32" spans="1:20" ht="33.75" customHeight="1">
      <c r="A32" s="133">
        <v>321</v>
      </c>
      <c r="B32" s="142" t="s">
        <v>86</v>
      </c>
      <c r="C32" s="134">
        <f t="shared" si="1"/>
        <v>381750</v>
      </c>
      <c r="D32" s="218">
        <v>0</v>
      </c>
      <c r="E32" s="218">
        <v>0</v>
      </c>
      <c r="F32" s="282">
        <v>27644</v>
      </c>
      <c r="G32" s="300">
        <v>67350</v>
      </c>
      <c r="H32" s="135">
        <v>-516.46</v>
      </c>
      <c r="I32" s="300">
        <v>270000</v>
      </c>
      <c r="J32" s="210">
        <v>15000</v>
      </c>
      <c r="K32" s="290">
        <v>0</v>
      </c>
      <c r="L32" s="306">
        <v>0</v>
      </c>
      <c r="M32" s="306">
        <v>11756</v>
      </c>
      <c r="N32" s="291">
        <v>5000</v>
      </c>
      <c r="O32" s="291">
        <v>0</v>
      </c>
      <c r="P32" s="290">
        <v>0</v>
      </c>
      <c r="Q32" s="221">
        <f t="shared" si="2"/>
        <v>396233.54</v>
      </c>
      <c r="R32" s="47"/>
      <c r="S32" s="47"/>
    </row>
    <row r="33" spans="1:19" ht="30" customHeight="1">
      <c r="A33" s="136">
        <v>322</v>
      </c>
      <c r="B33" s="143" t="s">
        <v>50</v>
      </c>
      <c r="C33" s="137">
        <f t="shared" si="1"/>
        <v>157033.96</v>
      </c>
      <c r="D33" s="219">
        <v>0</v>
      </c>
      <c r="E33" s="219">
        <v>0</v>
      </c>
      <c r="F33" s="283">
        <v>87599.39</v>
      </c>
      <c r="G33" s="301">
        <v>60489.95</v>
      </c>
      <c r="H33" s="138">
        <v>-6179</v>
      </c>
      <c r="I33" s="301">
        <v>0</v>
      </c>
      <c r="J33" s="211">
        <v>0</v>
      </c>
      <c r="K33" s="292">
        <v>0</v>
      </c>
      <c r="L33" s="307">
        <v>0</v>
      </c>
      <c r="M33" s="307">
        <v>8944.6200000000008</v>
      </c>
      <c r="N33" s="293">
        <v>0</v>
      </c>
      <c r="O33" s="293">
        <v>0</v>
      </c>
      <c r="P33" s="292">
        <v>0</v>
      </c>
      <c r="Q33" s="221">
        <f t="shared" si="2"/>
        <v>150854.96</v>
      </c>
      <c r="R33" s="47"/>
      <c r="S33" s="47"/>
    </row>
    <row r="34" spans="1:19" ht="21.75" customHeight="1">
      <c r="A34" s="136">
        <v>323</v>
      </c>
      <c r="B34" s="136" t="s">
        <v>51</v>
      </c>
      <c r="C34" s="137">
        <f t="shared" si="1"/>
        <v>940373.39</v>
      </c>
      <c r="D34" s="219">
        <v>211200</v>
      </c>
      <c r="E34" s="219">
        <v>-51000</v>
      </c>
      <c r="F34" s="283">
        <v>101892.11</v>
      </c>
      <c r="G34" s="301">
        <v>320812</v>
      </c>
      <c r="H34" s="138">
        <v>-51330.7</v>
      </c>
      <c r="I34" s="301">
        <v>0</v>
      </c>
      <c r="J34" s="211">
        <v>0</v>
      </c>
      <c r="K34" s="292">
        <v>30000</v>
      </c>
      <c r="L34" s="307">
        <v>240000</v>
      </c>
      <c r="M34" s="307">
        <v>26469.279999999999</v>
      </c>
      <c r="N34" s="293">
        <v>10000</v>
      </c>
      <c r="O34" s="293">
        <v>0</v>
      </c>
      <c r="P34" s="292">
        <v>0</v>
      </c>
      <c r="Q34" s="221">
        <f t="shared" si="2"/>
        <v>838042.69000000006</v>
      </c>
      <c r="R34" s="47"/>
      <c r="S34" s="47"/>
    </row>
    <row r="35" spans="1:19" ht="21.75" customHeight="1">
      <c r="A35" s="136">
        <v>324</v>
      </c>
      <c r="B35" s="136" t="s">
        <v>52</v>
      </c>
      <c r="C35" s="137">
        <f t="shared" si="1"/>
        <v>68530.720000000001</v>
      </c>
      <c r="D35" s="219">
        <v>0</v>
      </c>
      <c r="E35" s="219">
        <v>0</v>
      </c>
      <c r="F35" s="283">
        <v>0</v>
      </c>
      <c r="G35" s="301">
        <v>27000</v>
      </c>
      <c r="H35" s="138">
        <v>-14000</v>
      </c>
      <c r="I35" s="301">
        <v>0</v>
      </c>
      <c r="J35" s="211">
        <v>0</v>
      </c>
      <c r="K35" s="292">
        <v>0</v>
      </c>
      <c r="L35" s="307">
        <v>0</v>
      </c>
      <c r="M35" s="307">
        <v>26530.720000000001</v>
      </c>
      <c r="N35" s="293">
        <v>15000</v>
      </c>
      <c r="O35" s="293">
        <v>0</v>
      </c>
      <c r="P35" s="292">
        <v>0</v>
      </c>
      <c r="Q35" s="221">
        <f t="shared" si="2"/>
        <v>54530.720000000001</v>
      </c>
      <c r="R35" s="47"/>
      <c r="S35" s="47"/>
    </row>
    <row r="36" spans="1:19" ht="29.25">
      <c r="A36" s="136">
        <v>329</v>
      </c>
      <c r="B36" s="143" t="s">
        <v>53</v>
      </c>
      <c r="C36" s="137">
        <f t="shared" si="1"/>
        <v>135959.5</v>
      </c>
      <c r="D36" s="219">
        <v>12000</v>
      </c>
      <c r="E36" s="219">
        <v>1000</v>
      </c>
      <c r="F36" s="283">
        <v>14331.5</v>
      </c>
      <c r="G36" s="301">
        <v>59628</v>
      </c>
      <c r="H36" s="138">
        <v>23830</v>
      </c>
      <c r="I36" s="301">
        <v>0</v>
      </c>
      <c r="J36" s="211">
        <v>0</v>
      </c>
      <c r="K36" s="292">
        <v>50000</v>
      </c>
      <c r="L36" s="307">
        <v>0</v>
      </c>
      <c r="M36" s="307">
        <v>0</v>
      </c>
      <c r="N36" s="293">
        <v>0</v>
      </c>
      <c r="O36" s="293">
        <v>0</v>
      </c>
      <c r="P36" s="292">
        <v>0</v>
      </c>
      <c r="Q36" s="221">
        <f t="shared" si="2"/>
        <v>160789.5</v>
      </c>
      <c r="R36" s="47"/>
      <c r="S36" s="47"/>
    </row>
    <row r="37" spans="1:19" ht="16.5" thickBot="1">
      <c r="A37" s="131">
        <v>34</v>
      </c>
      <c r="B37" s="131" t="s">
        <v>25</v>
      </c>
      <c r="C37" s="132">
        <f t="shared" si="1"/>
        <v>7076</v>
      </c>
      <c r="D37" s="132">
        <v>0</v>
      </c>
      <c r="E37" s="132">
        <v>0</v>
      </c>
      <c r="F37" s="281">
        <v>3533</v>
      </c>
      <c r="G37" s="289">
        <v>3543</v>
      </c>
      <c r="H37" s="132">
        <f>H38</f>
        <v>-850</v>
      </c>
      <c r="I37" s="289">
        <f t="shared" ref="I37" si="4">I38</f>
        <v>0</v>
      </c>
      <c r="J37" s="132">
        <v>0</v>
      </c>
      <c r="K37" s="289">
        <v>0</v>
      </c>
      <c r="L37" s="305">
        <v>0</v>
      </c>
      <c r="M37" s="305">
        <f>M38</f>
        <v>0</v>
      </c>
      <c r="N37" s="289">
        <f t="shared" ref="N37" si="5">N38</f>
        <v>0</v>
      </c>
      <c r="O37" s="289">
        <v>0</v>
      </c>
      <c r="P37" s="289">
        <v>0</v>
      </c>
      <c r="Q37" s="146">
        <f t="shared" si="2"/>
        <v>6226</v>
      </c>
      <c r="R37" s="47"/>
      <c r="S37" s="47"/>
    </row>
    <row r="38" spans="1:19" ht="15.75">
      <c r="A38" s="133">
        <v>343</v>
      </c>
      <c r="B38" s="133" t="s">
        <v>54</v>
      </c>
      <c r="C38" s="137">
        <f t="shared" si="1"/>
        <v>7076</v>
      </c>
      <c r="D38" s="218">
        <v>0</v>
      </c>
      <c r="E38" s="218">
        <v>0</v>
      </c>
      <c r="F38" s="282">
        <v>3533</v>
      </c>
      <c r="G38" s="300">
        <v>3543</v>
      </c>
      <c r="H38" s="135">
        <v>-850</v>
      </c>
      <c r="I38" s="300">
        <v>0</v>
      </c>
      <c r="J38" s="210">
        <v>0</v>
      </c>
      <c r="K38" s="290">
        <v>0</v>
      </c>
      <c r="L38" s="306">
        <v>0</v>
      </c>
      <c r="M38" s="306">
        <v>0</v>
      </c>
      <c r="N38" s="291">
        <v>0</v>
      </c>
      <c r="O38" s="291">
        <v>0</v>
      </c>
      <c r="P38" s="290">
        <v>0</v>
      </c>
      <c r="Q38" s="221">
        <f t="shared" si="2"/>
        <v>6226</v>
      </c>
      <c r="R38" s="47"/>
      <c r="S38" s="47"/>
    </row>
    <row r="39" spans="1:19" s="88" customFormat="1" ht="50.25" customHeight="1">
      <c r="A39" s="144">
        <v>41</v>
      </c>
      <c r="B39" s="145" t="s">
        <v>94</v>
      </c>
      <c r="C39" s="146">
        <f t="shared" si="1"/>
        <v>0</v>
      </c>
      <c r="D39" s="147">
        <v>0</v>
      </c>
      <c r="E39" s="147">
        <v>0</v>
      </c>
      <c r="F39" s="285">
        <v>0</v>
      </c>
      <c r="G39" s="296">
        <v>0</v>
      </c>
      <c r="H39" s="146">
        <v>0</v>
      </c>
      <c r="I39" s="296">
        <v>0</v>
      </c>
      <c r="J39" s="146">
        <v>0</v>
      </c>
      <c r="K39" s="296">
        <v>0</v>
      </c>
      <c r="L39" s="309">
        <v>0</v>
      </c>
      <c r="M39" s="309">
        <v>0</v>
      </c>
      <c r="N39" s="296">
        <f t="shared" ref="N39" si="6">N40</f>
        <v>0</v>
      </c>
      <c r="O39" s="296">
        <v>0</v>
      </c>
      <c r="P39" s="296">
        <v>0</v>
      </c>
      <c r="Q39" s="146">
        <f t="shared" si="2"/>
        <v>0</v>
      </c>
      <c r="R39" s="78"/>
      <c r="S39" s="78"/>
    </row>
    <row r="40" spans="1:19" ht="15.75">
      <c r="A40" s="148">
        <v>412</v>
      </c>
      <c r="B40" s="148" t="s">
        <v>95</v>
      </c>
      <c r="C40" s="149">
        <f t="shared" si="1"/>
        <v>0</v>
      </c>
      <c r="D40" s="220">
        <v>0</v>
      </c>
      <c r="E40" s="220">
        <v>0</v>
      </c>
      <c r="F40" s="286">
        <v>0</v>
      </c>
      <c r="G40" s="303">
        <v>0</v>
      </c>
      <c r="H40" s="150">
        <v>0</v>
      </c>
      <c r="I40" s="303">
        <v>0</v>
      </c>
      <c r="J40" s="213">
        <v>0</v>
      </c>
      <c r="K40" s="297">
        <v>0</v>
      </c>
      <c r="L40" s="310"/>
      <c r="M40" s="310">
        <v>0</v>
      </c>
      <c r="N40" s="298">
        <v>0</v>
      </c>
      <c r="O40" s="298">
        <v>0</v>
      </c>
      <c r="P40" s="297">
        <v>0</v>
      </c>
      <c r="Q40" s="221">
        <f t="shared" si="2"/>
        <v>0</v>
      </c>
      <c r="R40" s="47"/>
      <c r="S40" s="47"/>
    </row>
    <row r="41" spans="1:19" ht="45.75" thickBot="1">
      <c r="A41" s="131">
        <v>42</v>
      </c>
      <c r="B41" s="151" t="s">
        <v>55</v>
      </c>
      <c r="C41" s="132">
        <f t="shared" si="1"/>
        <v>253640</v>
      </c>
      <c r="D41" s="132">
        <v>0</v>
      </c>
      <c r="E41" s="132">
        <v>0</v>
      </c>
      <c r="F41" s="281">
        <v>0</v>
      </c>
      <c r="G41" s="289">
        <v>207929</v>
      </c>
      <c r="H41" s="132">
        <f>H42</f>
        <v>6230.43</v>
      </c>
      <c r="I41" s="289">
        <v>0</v>
      </c>
      <c r="J41" s="132">
        <v>0</v>
      </c>
      <c r="K41" s="289">
        <v>0</v>
      </c>
      <c r="L41" s="305">
        <v>45711</v>
      </c>
      <c r="M41" s="305">
        <v>0</v>
      </c>
      <c r="N41" s="289">
        <f t="shared" ref="N41" si="7">SUM(N42:N43)</f>
        <v>0</v>
      </c>
      <c r="O41" s="289">
        <v>0</v>
      </c>
      <c r="P41" s="289">
        <v>0</v>
      </c>
      <c r="Q41" s="146">
        <f t="shared" si="2"/>
        <v>259870.43</v>
      </c>
      <c r="R41" s="47"/>
      <c r="S41" s="47"/>
    </row>
    <row r="42" spans="1:19" ht="18" customHeight="1">
      <c r="A42" s="152">
        <v>422</v>
      </c>
      <c r="B42" s="153" t="s">
        <v>56</v>
      </c>
      <c r="C42" s="134">
        <f t="shared" si="1"/>
        <v>251621</v>
      </c>
      <c r="D42" s="135">
        <v>0</v>
      </c>
      <c r="E42" s="135">
        <v>0</v>
      </c>
      <c r="F42" s="287"/>
      <c r="G42" s="300">
        <v>205910</v>
      </c>
      <c r="H42" s="135">
        <v>6230.43</v>
      </c>
      <c r="I42" s="300">
        <v>0</v>
      </c>
      <c r="J42" s="210">
        <v>0</v>
      </c>
      <c r="K42" s="299">
        <v>0</v>
      </c>
      <c r="L42" s="311">
        <v>45711</v>
      </c>
      <c r="M42" s="311">
        <v>0</v>
      </c>
      <c r="N42" s="291">
        <v>0</v>
      </c>
      <c r="O42" s="291">
        <v>0</v>
      </c>
      <c r="P42" s="299">
        <v>0</v>
      </c>
      <c r="Q42" s="221">
        <f t="shared" si="2"/>
        <v>257851.43</v>
      </c>
      <c r="R42" s="47"/>
      <c r="S42" s="47"/>
    </row>
    <row r="43" spans="1:19" ht="18.75" customHeight="1">
      <c r="A43" s="136">
        <v>424</v>
      </c>
      <c r="B43" s="154" t="s">
        <v>57</v>
      </c>
      <c r="C43" s="137">
        <f t="shared" si="1"/>
        <v>2019</v>
      </c>
      <c r="D43" s="138">
        <v>0</v>
      </c>
      <c r="E43" s="138">
        <v>0</v>
      </c>
      <c r="F43" s="283"/>
      <c r="G43" s="301">
        <v>2019</v>
      </c>
      <c r="H43" s="138">
        <v>0</v>
      </c>
      <c r="I43" s="301">
        <v>0</v>
      </c>
      <c r="J43" s="211">
        <v>0</v>
      </c>
      <c r="K43" s="292">
        <v>0</v>
      </c>
      <c r="L43" s="307">
        <v>0</v>
      </c>
      <c r="M43" s="307">
        <v>0</v>
      </c>
      <c r="N43" s="293">
        <v>0</v>
      </c>
      <c r="O43" s="293">
        <v>0</v>
      </c>
      <c r="P43" s="292">
        <v>0</v>
      </c>
      <c r="Q43" s="221">
        <f t="shared" si="2"/>
        <v>2019</v>
      </c>
      <c r="R43" s="47"/>
      <c r="S43" s="47"/>
    </row>
    <row r="44" spans="1:19" ht="18" customHeight="1">
      <c r="A44" s="136">
        <v>426</v>
      </c>
      <c r="B44" s="154" t="s">
        <v>58</v>
      </c>
      <c r="C44" s="137">
        <f t="shared" si="1"/>
        <v>0</v>
      </c>
      <c r="D44" s="138">
        <v>0</v>
      </c>
      <c r="E44" s="138">
        <v>0</v>
      </c>
      <c r="F44" s="283"/>
      <c r="G44" s="301">
        <v>0</v>
      </c>
      <c r="H44" s="138">
        <v>0</v>
      </c>
      <c r="I44" s="301">
        <v>0</v>
      </c>
      <c r="J44" s="211">
        <v>0</v>
      </c>
      <c r="K44" s="292">
        <v>0</v>
      </c>
      <c r="L44" s="307">
        <v>0</v>
      </c>
      <c r="M44" s="307">
        <v>0</v>
      </c>
      <c r="N44" s="293">
        <v>0</v>
      </c>
      <c r="O44" s="293">
        <v>0</v>
      </c>
      <c r="P44" s="292">
        <v>0</v>
      </c>
      <c r="Q44" s="221">
        <f t="shared" si="2"/>
        <v>0</v>
      </c>
      <c r="R44" s="47"/>
      <c r="S44" s="47"/>
    </row>
    <row r="45" spans="1:19" ht="15.75">
      <c r="A45" s="155"/>
      <c r="B45" s="156" t="s">
        <v>59</v>
      </c>
      <c r="C45" s="121">
        <f t="shared" si="1"/>
        <v>5856363.5700000003</v>
      </c>
      <c r="D45" s="121">
        <f>D27+D31</f>
        <v>4135200</v>
      </c>
      <c r="E45" s="121">
        <f>E27+E31</f>
        <v>910000</v>
      </c>
      <c r="F45" s="280">
        <v>235000</v>
      </c>
      <c r="G45" s="288">
        <v>746751.95</v>
      </c>
      <c r="H45" s="121">
        <f>H31+H37+H41</f>
        <v>-42815.73</v>
      </c>
      <c r="I45" s="288">
        <f>I28+I29+I30+I32+I33+I34+I35+I36+I38+I40+I42+I43+I44</f>
        <v>270000</v>
      </c>
      <c r="J45" s="121">
        <v>15000</v>
      </c>
      <c r="K45" s="288">
        <f>K31</f>
        <v>80000</v>
      </c>
      <c r="L45" s="304">
        <v>285711</v>
      </c>
      <c r="M45" s="304">
        <f>M41+M37+M31+M27+M39</f>
        <v>73700.62</v>
      </c>
      <c r="N45" s="288">
        <f>N41+N37+N31+N27+N39</f>
        <v>30000</v>
      </c>
      <c r="O45" s="288">
        <v>0</v>
      </c>
      <c r="P45" s="288">
        <f t="shared" ref="P45" si="8">P27+P31+P37+P41</f>
        <v>0</v>
      </c>
      <c r="Q45" s="121">
        <f t="shared" si="2"/>
        <v>6738547.8399999999</v>
      </c>
      <c r="R45" s="47"/>
      <c r="S45" s="47"/>
    </row>
    <row r="46" spans="1:19" ht="15.75">
      <c r="A46" s="157"/>
      <c r="B46" s="158"/>
      <c r="C46" s="159"/>
      <c r="D46" s="160"/>
      <c r="E46" s="160"/>
      <c r="F46" s="160"/>
      <c r="G46" s="160"/>
      <c r="H46" s="160"/>
      <c r="I46" s="160"/>
      <c r="J46" s="160"/>
      <c r="K46" s="160"/>
      <c r="L46" s="160"/>
      <c r="M46" s="159"/>
      <c r="N46" s="160"/>
      <c r="O46" s="160"/>
      <c r="P46" s="160"/>
      <c r="Q46" s="160"/>
      <c r="R46" s="47"/>
      <c r="S46" s="47"/>
    </row>
    <row r="47" spans="1:19" ht="15.75">
      <c r="A47" s="157"/>
      <c r="B47" s="158"/>
      <c r="C47" s="159"/>
      <c r="D47" s="160"/>
      <c r="E47" s="160"/>
      <c r="F47" s="160"/>
      <c r="G47" s="160"/>
      <c r="H47" s="160"/>
      <c r="I47" s="160"/>
      <c r="J47" s="160"/>
      <c r="K47" s="160"/>
      <c r="L47" s="160"/>
      <c r="M47" s="159"/>
      <c r="N47" s="160"/>
      <c r="O47" s="160"/>
      <c r="P47" s="160"/>
      <c r="Q47" s="160"/>
      <c r="R47" s="47"/>
      <c r="S47" s="47"/>
    </row>
    <row r="48" spans="1:19" ht="15.75">
      <c r="A48" s="161" t="s">
        <v>118</v>
      </c>
      <c r="B48" s="162"/>
      <c r="C48" s="124" t="s">
        <v>61</v>
      </c>
      <c r="D48" s="163"/>
      <c r="E48" s="163"/>
      <c r="F48" s="164"/>
      <c r="G48" s="164"/>
      <c r="H48" s="164"/>
      <c r="I48" s="164"/>
      <c r="J48" s="164"/>
      <c r="K48" s="124" t="s">
        <v>60</v>
      </c>
      <c r="L48" s="124"/>
      <c r="M48" s="318" t="s">
        <v>88</v>
      </c>
      <c r="N48" s="318"/>
      <c r="O48" s="163"/>
      <c r="P48" s="124"/>
      <c r="Q48" s="124"/>
      <c r="R48" s="47"/>
      <c r="S48" s="47"/>
    </row>
    <row r="49" spans="1:19" ht="15.75">
      <c r="A49" s="161"/>
      <c r="B49" s="162"/>
      <c r="C49" s="124"/>
      <c r="D49" s="163"/>
      <c r="E49" s="163"/>
      <c r="F49" s="164"/>
      <c r="G49" s="164"/>
      <c r="H49" s="164"/>
      <c r="I49" s="164"/>
      <c r="J49" s="164"/>
      <c r="K49" s="124"/>
      <c r="L49" s="124"/>
      <c r="M49" s="165"/>
      <c r="N49" s="124"/>
      <c r="O49" s="163"/>
      <c r="P49" s="124"/>
      <c r="Q49" s="124"/>
      <c r="R49" s="47"/>
      <c r="S49" s="47"/>
    </row>
    <row r="50" spans="1:19" ht="15.75">
      <c r="A50" s="166"/>
      <c r="B50" s="167"/>
      <c r="C50" s="216" t="s">
        <v>140</v>
      </c>
      <c r="D50" s="163"/>
      <c r="E50" s="163"/>
      <c r="F50" s="125"/>
      <c r="G50" s="125"/>
      <c r="H50" s="125"/>
      <c r="I50" s="125"/>
      <c r="J50" s="125"/>
      <c r="K50" s="125"/>
      <c r="L50" s="125"/>
      <c r="M50" s="168"/>
      <c r="N50" s="168"/>
      <c r="O50" s="125"/>
      <c r="P50" s="125"/>
      <c r="Q50" s="125"/>
      <c r="R50" s="64"/>
      <c r="S50" s="65"/>
    </row>
    <row r="51" spans="1:19" ht="15.75">
      <c r="A51" s="169" t="s">
        <v>119</v>
      </c>
      <c r="B51" s="125"/>
      <c r="C51" s="125"/>
      <c r="D51" s="163"/>
      <c r="E51" s="163"/>
      <c r="F51" s="125"/>
      <c r="G51" s="125"/>
      <c r="H51" s="125"/>
      <c r="I51" s="125"/>
      <c r="J51" s="125"/>
      <c r="K51" s="125"/>
      <c r="L51" s="125"/>
      <c r="M51" s="316" t="s">
        <v>109</v>
      </c>
      <c r="N51" s="317"/>
      <c r="O51" s="125"/>
      <c r="P51" s="125"/>
      <c r="Q51" s="125"/>
      <c r="R51" s="66"/>
      <c r="S51" s="66"/>
    </row>
    <row r="65" ht="26.25" customHeight="1"/>
    <row r="66" ht="17.25" customHeight="1"/>
    <row r="67" ht="18.75" customHeight="1"/>
    <row r="68" ht="21.75" customHeight="1"/>
    <row r="69" ht="28.5" customHeight="1"/>
    <row r="70" ht="27" customHeight="1"/>
    <row r="71" ht="20.25" customHeight="1"/>
    <row r="72" ht="16.5" customHeight="1"/>
    <row r="73" ht="17.25" customHeight="1"/>
    <row r="74" ht="17.25" customHeight="1"/>
    <row r="87" ht="34.5" customHeight="1"/>
    <row r="88" ht="22.5" customHeight="1"/>
    <row r="89" ht="15.75" customHeight="1"/>
    <row r="92" ht="27.75" customHeight="1"/>
    <row r="98" ht="39.75" customHeight="1"/>
    <row r="116" spans="1:19" ht="15.75">
      <c r="A116" s="61"/>
      <c r="B116" s="62"/>
      <c r="C116" s="47"/>
      <c r="D116" s="63"/>
      <c r="E116" s="63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</row>
  </sheetData>
  <mergeCells count="11">
    <mergeCell ref="M51:N51"/>
    <mergeCell ref="M48:N48"/>
    <mergeCell ref="F10:N10"/>
    <mergeCell ref="Q10:S10"/>
    <mergeCell ref="A1:D1"/>
    <mergeCell ref="R1:S1"/>
    <mergeCell ref="A2:Q2"/>
    <mergeCell ref="F6:N6"/>
    <mergeCell ref="Q6:S6"/>
    <mergeCell ref="F7:N7"/>
    <mergeCell ref="Q7:S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6"/>
  <sheetViews>
    <sheetView zoomScale="75" zoomScaleNormal="75" workbookViewId="0">
      <selection activeCell="P5" sqref="P5"/>
    </sheetView>
  </sheetViews>
  <sheetFormatPr defaultRowHeight="15"/>
  <cols>
    <col min="1" max="1" width="22.5703125" customWidth="1"/>
    <col min="2" max="2" width="15.42578125" customWidth="1"/>
    <col min="3" max="3" width="12.42578125" customWidth="1"/>
    <col min="4" max="4" width="13.5703125" customWidth="1"/>
    <col min="5" max="5" width="12.7109375" customWidth="1"/>
    <col min="6" max="6" width="11.140625" customWidth="1"/>
    <col min="7" max="7" width="13.28515625" customWidth="1"/>
    <col min="8" max="8" width="15.7109375" style="84" customWidth="1"/>
    <col min="9" max="9" width="14.140625" customWidth="1"/>
    <col min="10" max="10" width="9.5703125" customWidth="1"/>
    <col min="11" max="11" width="20.5703125" customWidth="1"/>
    <col min="12" max="12" width="11.5703125" customWidth="1"/>
    <col min="13" max="13" width="19.140625" customWidth="1"/>
  </cols>
  <sheetData>
    <row r="1" spans="1:13" ht="15.75" thickBot="1">
      <c r="A1" s="97" t="s">
        <v>107</v>
      </c>
      <c r="B1" s="98"/>
      <c r="K1" s="71" t="s">
        <v>72</v>
      </c>
      <c r="L1" s="72"/>
      <c r="M1" s="94"/>
    </row>
    <row r="2" spans="1:13" ht="21" thickBot="1">
      <c r="A2" s="329" t="s">
        <v>135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95"/>
    </row>
    <row r="3" spans="1:13" ht="15.75" thickBot="1">
      <c r="A3" s="170" t="s">
        <v>73</v>
      </c>
      <c r="B3" s="330" t="s">
        <v>100</v>
      </c>
      <c r="C3" s="331"/>
      <c r="D3" s="332"/>
      <c r="E3" s="332"/>
      <c r="F3" s="332"/>
      <c r="G3" s="332"/>
      <c r="H3" s="332"/>
      <c r="I3" s="332"/>
      <c r="J3" s="332"/>
      <c r="K3" s="332"/>
      <c r="L3" s="333"/>
      <c r="M3" s="171"/>
    </row>
    <row r="4" spans="1:13" ht="15" customHeight="1">
      <c r="A4" s="172" t="s">
        <v>103</v>
      </c>
      <c r="B4" s="334" t="s">
        <v>127</v>
      </c>
      <c r="C4" s="355" t="s">
        <v>70</v>
      </c>
      <c r="D4" s="336" t="s">
        <v>74</v>
      </c>
      <c r="E4" s="345" t="s">
        <v>70</v>
      </c>
      <c r="F4" s="336" t="s">
        <v>37</v>
      </c>
      <c r="G4" s="336" t="s">
        <v>69</v>
      </c>
      <c r="H4" s="339" t="s">
        <v>39</v>
      </c>
      <c r="I4" s="345" t="s">
        <v>70</v>
      </c>
      <c r="J4" s="339" t="s">
        <v>75</v>
      </c>
      <c r="K4" s="341" t="s">
        <v>47</v>
      </c>
      <c r="L4" s="343" t="s">
        <v>76</v>
      </c>
      <c r="M4" s="345" t="s">
        <v>136</v>
      </c>
    </row>
    <row r="5" spans="1:13" ht="123.75" customHeight="1" thickBot="1">
      <c r="A5" s="173" t="s">
        <v>104</v>
      </c>
      <c r="B5" s="335"/>
      <c r="C5" s="356"/>
      <c r="D5" s="337"/>
      <c r="E5" s="346"/>
      <c r="F5" s="337"/>
      <c r="G5" s="338"/>
      <c r="H5" s="340"/>
      <c r="I5" s="346"/>
      <c r="J5" s="340"/>
      <c r="K5" s="342"/>
      <c r="L5" s="344"/>
      <c r="M5" s="346"/>
    </row>
    <row r="6" spans="1:13" ht="53.25" customHeight="1">
      <c r="A6" s="174" t="s">
        <v>89</v>
      </c>
      <c r="B6" s="175"/>
      <c r="C6" s="176"/>
      <c r="D6" s="175"/>
      <c r="E6" s="176"/>
      <c r="F6" s="175"/>
      <c r="G6" s="175"/>
      <c r="H6" s="177">
        <v>0</v>
      </c>
      <c r="I6" s="176"/>
      <c r="J6" s="177"/>
      <c r="K6" s="175"/>
      <c r="L6" s="178"/>
      <c r="M6" s="176"/>
    </row>
    <row r="7" spans="1:13" ht="54" customHeight="1">
      <c r="A7" s="174" t="s">
        <v>85</v>
      </c>
      <c r="B7" s="175"/>
      <c r="C7" s="176"/>
      <c r="D7" s="175"/>
      <c r="E7" s="176"/>
      <c r="F7" s="175"/>
      <c r="G7" s="175"/>
      <c r="H7" s="177">
        <v>15000</v>
      </c>
      <c r="I7" s="176"/>
      <c r="J7" s="177"/>
      <c r="K7" s="175"/>
      <c r="L7" s="178"/>
      <c r="M7" s="176"/>
    </row>
    <row r="8" spans="1:13" ht="57.75" customHeight="1">
      <c r="A8" s="174" t="s">
        <v>90</v>
      </c>
      <c r="B8" s="175"/>
      <c r="C8" s="176"/>
      <c r="D8" s="175"/>
      <c r="E8" s="176"/>
      <c r="F8" s="175"/>
      <c r="G8" s="175"/>
      <c r="H8" s="177"/>
      <c r="I8" s="176"/>
      <c r="J8" s="177"/>
      <c r="K8" s="175"/>
      <c r="L8" s="178"/>
      <c r="M8" s="176"/>
    </row>
    <row r="9" spans="1:13" ht="28.5" customHeight="1">
      <c r="A9" s="179" t="s">
        <v>112</v>
      </c>
      <c r="B9" s="180"/>
      <c r="C9" s="181"/>
      <c r="D9" s="175"/>
      <c r="E9" s="176"/>
      <c r="F9" s="175"/>
      <c r="G9" s="175"/>
      <c r="H9" s="177">
        <v>4135200</v>
      </c>
      <c r="I9" s="176">
        <v>910000</v>
      </c>
      <c r="J9" s="177"/>
      <c r="K9" s="175"/>
      <c r="L9" s="178"/>
      <c r="M9" s="176"/>
    </row>
    <row r="10" spans="1:13" ht="28.5" customHeight="1">
      <c r="A10" s="174" t="s">
        <v>97</v>
      </c>
      <c r="B10" s="175"/>
      <c r="C10" s="176"/>
      <c r="D10" s="175"/>
      <c r="E10" s="176"/>
      <c r="F10" s="175"/>
      <c r="G10" s="175"/>
      <c r="H10" s="177"/>
      <c r="I10" s="176"/>
      <c r="J10" s="177"/>
      <c r="K10" s="175"/>
      <c r="L10" s="178"/>
      <c r="M10" s="176"/>
    </row>
    <row r="11" spans="1:13" ht="28.5" customHeight="1">
      <c r="A11" s="174" t="s">
        <v>91</v>
      </c>
      <c r="B11" s="175"/>
      <c r="C11" s="176"/>
      <c r="D11" s="175"/>
      <c r="E11" s="176"/>
      <c r="F11" s="175"/>
      <c r="G11" s="175"/>
      <c r="H11" s="177">
        <v>15000</v>
      </c>
      <c r="I11" s="176"/>
      <c r="J11" s="177"/>
      <c r="K11" s="175"/>
      <c r="L11" s="178"/>
      <c r="M11" s="176"/>
    </row>
    <row r="12" spans="1:13" ht="33" customHeight="1">
      <c r="A12" s="174" t="s">
        <v>77</v>
      </c>
      <c r="B12" s="175"/>
      <c r="C12" s="176"/>
      <c r="D12" s="175"/>
      <c r="E12" s="176"/>
      <c r="F12" s="175"/>
      <c r="G12" s="175"/>
      <c r="H12" s="177"/>
      <c r="I12" s="176"/>
      <c r="J12" s="177"/>
      <c r="K12" s="175"/>
      <c r="L12" s="178"/>
      <c r="M12" s="176"/>
    </row>
    <row r="13" spans="1:13" ht="28.5" customHeight="1">
      <c r="A13" s="174" t="s">
        <v>78</v>
      </c>
      <c r="B13" s="175"/>
      <c r="C13" s="176"/>
      <c r="D13" s="175"/>
      <c r="E13" s="176"/>
      <c r="F13" s="175">
        <v>80000</v>
      </c>
      <c r="G13" s="175"/>
      <c r="H13" s="177"/>
      <c r="I13" s="176"/>
      <c r="J13" s="177"/>
      <c r="K13" s="175"/>
      <c r="L13" s="178"/>
      <c r="M13" s="176"/>
    </row>
    <row r="14" spans="1:13" ht="28.5" customHeight="1">
      <c r="A14" s="174" t="s">
        <v>110</v>
      </c>
      <c r="B14" s="175"/>
      <c r="C14" s="176"/>
      <c r="D14" s="175">
        <v>746751.95</v>
      </c>
      <c r="E14" s="176">
        <v>-42815.73</v>
      </c>
      <c r="F14" s="175"/>
      <c r="G14" s="175"/>
      <c r="H14" s="177"/>
      <c r="I14" s="176"/>
      <c r="J14" s="177"/>
      <c r="K14" s="175"/>
      <c r="L14" s="178"/>
      <c r="M14" s="176"/>
    </row>
    <row r="15" spans="1:13" ht="30.75" customHeight="1">
      <c r="A15" s="174" t="s">
        <v>79</v>
      </c>
      <c r="B15" s="175"/>
      <c r="C15" s="176"/>
      <c r="D15" s="175"/>
      <c r="E15" s="176"/>
      <c r="F15" s="175"/>
      <c r="G15" s="175"/>
      <c r="H15" s="177"/>
      <c r="I15" s="176"/>
      <c r="J15" s="177"/>
      <c r="K15" s="175"/>
      <c r="L15" s="178"/>
      <c r="M15" s="176"/>
    </row>
    <row r="16" spans="1:13" ht="29.25" customHeight="1">
      <c r="A16" s="182" t="s">
        <v>80</v>
      </c>
      <c r="B16" s="183"/>
      <c r="C16" s="184"/>
      <c r="D16" s="183"/>
      <c r="E16" s="184"/>
      <c r="F16" s="183"/>
      <c r="G16" s="183"/>
      <c r="H16" s="185"/>
      <c r="I16" s="184"/>
      <c r="J16" s="185"/>
      <c r="K16" s="183"/>
      <c r="L16" s="186"/>
      <c r="M16" s="184"/>
    </row>
    <row r="17" spans="1:13" ht="30" customHeight="1">
      <c r="A17" s="187" t="s">
        <v>120</v>
      </c>
      <c r="B17" s="175">
        <v>235000</v>
      </c>
      <c r="C17" s="176"/>
      <c r="D17" s="175"/>
      <c r="E17" s="176"/>
      <c r="F17" s="175"/>
      <c r="G17" s="175"/>
      <c r="H17" s="177"/>
      <c r="I17" s="176"/>
      <c r="J17" s="177"/>
      <c r="K17" s="175"/>
      <c r="L17" s="178"/>
      <c r="M17" s="176"/>
    </row>
    <row r="18" spans="1:13" ht="23.25" customHeight="1">
      <c r="A18" s="187" t="s">
        <v>111</v>
      </c>
      <c r="B18" s="175">
        <v>285711</v>
      </c>
      <c r="C18" s="176"/>
      <c r="D18" s="175"/>
      <c r="E18" s="176"/>
      <c r="F18" s="175"/>
      <c r="G18" s="175"/>
      <c r="H18" s="177"/>
      <c r="I18" s="176"/>
      <c r="J18" s="177"/>
      <c r="K18" s="175"/>
      <c r="L18" s="178"/>
      <c r="M18" s="176"/>
    </row>
    <row r="19" spans="1:13" ht="79.5" customHeight="1">
      <c r="A19" s="174" t="s">
        <v>117</v>
      </c>
      <c r="B19" s="175">
        <v>270000</v>
      </c>
      <c r="C19" s="176">
        <v>15000</v>
      </c>
      <c r="D19" s="175"/>
      <c r="E19" s="176"/>
      <c r="F19" s="175"/>
      <c r="G19" s="175"/>
      <c r="H19" s="177"/>
      <c r="I19" s="176"/>
      <c r="J19" s="177"/>
      <c r="K19" s="175"/>
      <c r="L19" s="178"/>
      <c r="M19" s="176"/>
    </row>
    <row r="20" spans="1:13" ht="31.5" customHeight="1">
      <c r="A20" s="187" t="s">
        <v>81</v>
      </c>
      <c r="B20" s="175"/>
      <c r="C20" s="176"/>
      <c r="D20" s="175"/>
      <c r="E20" s="176"/>
      <c r="F20" s="175"/>
      <c r="G20" s="175">
        <v>73700.62</v>
      </c>
      <c r="H20" s="177"/>
      <c r="I20" s="176"/>
      <c r="J20" s="177"/>
      <c r="K20" s="175"/>
      <c r="L20" s="178"/>
      <c r="M20" s="176"/>
    </row>
    <row r="21" spans="1:13" ht="18.75" customHeight="1" thickBot="1">
      <c r="A21" s="188" t="s">
        <v>82</v>
      </c>
      <c r="B21" s="189">
        <f>SUM(B6:B20)</f>
        <v>790711</v>
      </c>
      <c r="C21" s="189">
        <f t="shared" ref="C21:M21" si="0">SUM(C6:C20)</f>
        <v>15000</v>
      </c>
      <c r="D21" s="189">
        <f t="shared" si="0"/>
        <v>746751.95</v>
      </c>
      <c r="E21" s="189">
        <f t="shared" si="0"/>
        <v>-42815.73</v>
      </c>
      <c r="F21" s="189">
        <f t="shared" si="0"/>
        <v>80000</v>
      </c>
      <c r="G21" s="189">
        <f t="shared" si="0"/>
        <v>73700.62</v>
      </c>
      <c r="H21" s="189">
        <f t="shared" si="0"/>
        <v>4165200</v>
      </c>
      <c r="I21" s="189">
        <f t="shared" si="0"/>
        <v>910000</v>
      </c>
      <c r="J21" s="189">
        <f t="shared" si="0"/>
        <v>0</v>
      </c>
      <c r="K21" s="189">
        <f t="shared" si="0"/>
        <v>0</v>
      </c>
      <c r="L21" s="189">
        <f t="shared" si="0"/>
        <v>0</v>
      </c>
      <c r="M21" s="189">
        <f t="shared" si="0"/>
        <v>0</v>
      </c>
    </row>
    <row r="22" spans="1:13" ht="45" customHeight="1" thickBot="1">
      <c r="A22" s="190" t="s">
        <v>101</v>
      </c>
      <c r="B22" s="191" t="s">
        <v>128</v>
      </c>
      <c r="C22" s="191"/>
      <c r="D22" s="349">
        <f>B21+D21+F21+G21+H21</f>
        <v>5856363.5700000003</v>
      </c>
      <c r="E22" s="349"/>
      <c r="F22" s="350"/>
      <c r="G22" s="351" t="s">
        <v>70</v>
      </c>
      <c r="H22" s="351"/>
      <c r="I22" s="192">
        <f>C21+E21+I21</f>
        <v>882184.27</v>
      </c>
      <c r="J22" s="193" t="s">
        <v>108</v>
      </c>
      <c r="K22" s="352">
        <f>D22+I22</f>
        <v>6738547.8399999999</v>
      </c>
      <c r="L22" s="353"/>
      <c r="M22" s="354"/>
    </row>
    <row r="23" spans="1:13">
      <c r="A23" s="73" t="s">
        <v>83</v>
      </c>
      <c r="B23" s="74"/>
      <c r="C23" s="74"/>
      <c r="D23" s="74"/>
      <c r="E23" s="74"/>
      <c r="F23" s="74"/>
      <c r="G23" s="74"/>
      <c r="H23" s="85"/>
      <c r="I23" s="74"/>
      <c r="J23" s="74"/>
      <c r="K23" s="74"/>
      <c r="L23" s="74"/>
      <c r="M23" s="74"/>
    </row>
    <row r="24" spans="1:13" ht="17.25">
      <c r="A24" s="75" t="s">
        <v>102</v>
      </c>
      <c r="B24" s="74"/>
      <c r="C24" s="74"/>
      <c r="D24" s="74"/>
      <c r="E24" s="74"/>
      <c r="F24" s="74"/>
      <c r="G24" s="74"/>
      <c r="H24" s="85"/>
      <c r="I24" s="74"/>
      <c r="J24" s="74"/>
      <c r="K24" s="74"/>
      <c r="L24" s="74"/>
      <c r="M24" s="74"/>
    </row>
    <row r="25" spans="1:13" ht="31.5" customHeight="1">
      <c r="A25" s="347" t="s">
        <v>84</v>
      </c>
      <c r="B25" s="348"/>
      <c r="C25" s="348"/>
      <c r="D25" s="348"/>
      <c r="E25" s="348"/>
      <c r="F25" s="348"/>
      <c r="G25" s="348"/>
      <c r="H25" s="348"/>
      <c r="I25" s="348"/>
      <c r="J25" s="348"/>
      <c r="K25" s="348"/>
      <c r="L25" s="348"/>
      <c r="M25" s="111"/>
    </row>
    <row r="26" spans="1:13">
      <c r="A26" s="110"/>
      <c r="B26" s="111"/>
      <c r="C26" s="111"/>
      <c r="D26" s="111"/>
      <c r="E26" s="209"/>
      <c r="F26" s="111"/>
      <c r="G26" s="111"/>
      <c r="H26" s="86"/>
      <c r="I26" s="111"/>
      <c r="J26" s="111"/>
      <c r="K26" s="111"/>
      <c r="L26" s="111"/>
      <c r="M26" s="111"/>
    </row>
    <row r="27" spans="1:13">
      <c r="A27" s="80"/>
      <c r="B27" s="81"/>
      <c r="C27" s="81"/>
      <c r="D27" s="81"/>
      <c r="E27" s="81"/>
      <c r="F27" s="81"/>
      <c r="G27" s="81"/>
      <c r="H27" s="86"/>
      <c r="I27" s="111"/>
      <c r="J27" s="111"/>
      <c r="K27" s="111"/>
      <c r="L27" s="111"/>
      <c r="M27" s="111"/>
    </row>
    <row r="28" spans="1:13" ht="15" customHeight="1">
      <c r="A28" s="328"/>
      <c r="B28" s="328"/>
      <c r="C28" s="328"/>
      <c r="D28" s="328"/>
      <c r="E28" s="328"/>
      <c r="F28" s="328"/>
      <c r="G28" s="82"/>
      <c r="H28" s="86"/>
      <c r="I28" s="111"/>
      <c r="J28" s="111"/>
      <c r="K28" s="111"/>
      <c r="L28" s="111"/>
      <c r="M28" s="111"/>
    </row>
    <row r="29" spans="1:13" ht="15" customHeight="1">
      <c r="A29" s="328"/>
      <c r="B29" s="328"/>
      <c r="C29" s="328"/>
      <c r="D29" s="328"/>
      <c r="E29" s="328"/>
      <c r="F29" s="328"/>
      <c r="G29" s="83"/>
      <c r="H29" s="86"/>
      <c r="I29" s="111"/>
      <c r="J29" s="111"/>
      <c r="K29" s="111"/>
      <c r="L29" s="111"/>
      <c r="M29" s="111"/>
    </row>
    <row r="30" spans="1:13">
      <c r="A30" s="110"/>
      <c r="B30" s="111"/>
      <c r="C30" s="111"/>
      <c r="D30" s="111"/>
      <c r="E30" s="209"/>
      <c r="F30" s="111"/>
      <c r="G30" s="111"/>
      <c r="H30" s="86"/>
      <c r="I30" s="111"/>
      <c r="J30" s="111"/>
      <c r="K30" s="111"/>
      <c r="L30" s="111"/>
      <c r="M30" s="111"/>
    </row>
    <row r="31" spans="1:13">
      <c r="A31" s="110"/>
      <c r="B31" s="111"/>
      <c r="C31" s="111"/>
      <c r="D31" s="111"/>
      <c r="E31" s="209"/>
      <c r="F31" s="111"/>
      <c r="G31" s="111"/>
      <c r="H31" s="86"/>
      <c r="I31" s="111"/>
      <c r="J31" s="111"/>
      <c r="K31" s="318" t="s">
        <v>88</v>
      </c>
      <c r="L31" s="318"/>
      <c r="M31" s="194"/>
    </row>
    <row r="32" spans="1:13">
      <c r="A32" s="161" t="s">
        <v>118</v>
      </c>
      <c r="B32" s="74"/>
      <c r="C32" s="74"/>
      <c r="D32" s="74"/>
      <c r="E32" s="74"/>
      <c r="F32" s="195" t="s">
        <v>61</v>
      </c>
      <c r="G32" s="195"/>
      <c r="H32" s="160"/>
      <c r="I32" s="124"/>
      <c r="J32" s="124"/>
      <c r="K32" s="165"/>
      <c r="L32" s="124"/>
      <c r="M32" s="124"/>
    </row>
    <row r="33" spans="1:13">
      <c r="A33" s="196"/>
      <c r="B33" s="74"/>
      <c r="C33" s="74"/>
      <c r="D33" s="74"/>
      <c r="E33" s="74"/>
      <c r="F33" s="197"/>
      <c r="G33" s="197"/>
      <c r="H33" s="198" t="s">
        <v>60</v>
      </c>
      <c r="I33" s="165"/>
      <c r="J33" s="165"/>
      <c r="K33" s="168"/>
      <c r="L33" s="168"/>
      <c r="M33" s="165"/>
    </row>
    <row r="34" spans="1:13">
      <c r="A34" s="199" t="s">
        <v>119</v>
      </c>
      <c r="B34" s="200"/>
      <c r="C34" s="200"/>
      <c r="D34" s="200"/>
      <c r="E34" s="200"/>
      <c r="F34" s="200" t="s">
        <v>140</v>
      </c>
      <c r="G34" s="200"/>
      <c r="H34" s="201"/>
      <c r="I34" s="200"/>
      <c r="J34" s="200"/>
      <c r="K34" s="316" t="s">
        <v>109</v>
      </c>
      <c r="L34" s="317"/>
      <c r="M34" s="202"/>
    </row>
    <row r="35" spans="1:13">
      <c r="A35" s="74"/>
      <c r="B35" s="74"/>
      <c r="C35" s="74"/>
      <c r="D35" s="74"/>
      <c r="E35" s="74"/>
      <c r="F35" s="74"/>
      <c r="G35" s="74"/>
      <c r="H35" s="85"/>
      <c r="I35" s="74"/>
      <c r="J35" s="74"/>
      <c r="K35" s="74"/>
      <c r="L35" s="74"/>
      <c r="M35" s="74"/>
    </row>
    <row r="36" spans="1:13">
      <c r="A36" s="163"/>
      <c r="B36" s="163"/>
      <c r="C36" s="163"/>
      <c r="D36" s="163"/>
      <c r="E36" s="163"/>
      <c r="F36" s="163"/>
      <c r="G36" s="163"/>
      <c r="H36" s="203"/>
      <c r="I36" s="163"/>
      <c r="J36" s="163"/>
      <c r="K36" s="163"/>
      <c r="L36" s="163"/>
      <c r="M36" s="163"/>
    </row>
  </sheetData>
  <mergeCells count="22">
    <mergeCell ref="M4:M5"/>
    <mergeCell ref="A25:L25"/>
    <mergeCell ref="D22:F22"/>
    <mergeCell ref="G22:H22"/>
    <mergeCell ref="K22:M22"/>
    <mergeCell ref="C4:C5"/>
    <mergeCell ref="E4:E5"/>
    <mergeCell ref="A29:F29"/>
    <mergeCell ref="K34:L34"/>
    <mergeCell ref="A2:L2"/>
    <mergeCell ref="B3:L3"/>
    <mergeCell ref="B4:B5"/>
    <mergeCell ref="D4:D5"/>
    <mergeCell ref="F4:F5"/>
    <mergeCell ref="G4:G5"/>
    <mergeCell ref="H4:H5"/>
    <mergeCell ref="J4:J5"/>
    <mergeCell ref="K4:K5"/>
    <mergeCell ref="L4:L5"/>
    <mergeCell ref="A28:F28"/>
    <mergeCell ref="I4:I5"/>
    <mergeCell ref="K31:L31"/>
  </mergeCells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comp</cp:lastModifiedBy>
  <cp:lastPrinted>2017-06-06T11:19:14Z</cp:lastPrinted>
  <dcterms:created xsi:type="dcterms:W3CDTF">2013-09-12T11:30:46Z</dcterms:created>
  <dcterms:modified xsi:type="dcterms:W3CDTF">2020-05-12T10:53:52Z</dcterms:modified>
</cp:coreProperties>
</file>